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O:\Nuoriso\Liikuntapalvelut\Avustukset\Vuosi 2021\"/>
    </mc:Choice>
  </mc:AlternateContent>
  <xr:revisionPtr revIDLastSave="0" documentId="8_{E47639F5-0AC7-4755-94EA-20B70429B2C0}" xr6:coauthVersionLast="45" xr6:coauthVersionMax="45" xr10:uidLastSave="{00000000-0000-0000-0000-000000000000}"/>
  <bookViews>
    <workbookView xWindow="-118" yWindow="-118" windowWidth="25370" windowHeight="13759" xr2:uid="{00000000-000D-0000-FFFF-FFFF00000000}"/>
  </bookViews>
  <sheets>
    <sheet name="Perusavustus liite" sheetId="1" r:id="rId1"/>
  </sheets>
  <definedNames>
    <definedName name="_xlnm.Print_Area" localSheetId="0">'Perusavustus liite'!$A$1:$M$253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7" i="1" l="1"/>
  <c r="J148" i="1"/>
  <c r="J149" i="1"/>
  <c r="J150" i="1"/>
  <c r="J151" i="1"/>
  <c r="J146" i="1"/>
  <c r="J140" i="1"/>
  <c r="J141" i="1"/>
  <c r="J142" i="1"/>
  <c r="J143" i="1"/>
  <c r="J144" i="1"/>
  <c r="J139" i="1"/>
  <c r="J198" i="1"/>
  <c r="J199" i="1"/>
  <c r="J200" i="1"/>
  <c r="J201" i="1"/>
  <c r="J202" i="1"/>
  <c r="J203" i="1"/>
  <c r="J204" i="1"/>
  <c r="J205" i="1"/>
  <c r="J206" i="1"/>
  <c r="J207" i="1"/>
  <c r="J197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11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12" i="1"/>
  <c r="H111" i="1"/>
  <c r="H167" i="1" l="1"/>
  <c r="J167" i="1" s="1"/>
  <c r="H166" i="1"/>
  <c r="J166" i="1" s="1"/>
  <c r="H165" i="1"/>
  <c r="J165" i="1" s="1"/>
  <c r="H164" i="1"/>
  <c r="J164" i="1" s="1"/>
  <c r="H163" i="1"/>
  <c r="J163" i="1" s="1"/>
  <c r="H162" i="1"/>
  <c r="J162" i="1" s="1"/>
  <c r="H161" i="1"/>
  <c r="J161" i="1" s="1"/>
  <c r="H160" i="1"/>
  <c r="J160" i="1" s="1"/>
  <c r="H159" i="1"/>
  <c r="J159" i="1" s="1"/>
  <c r="H158" i="1"/>
  <c r="J158" i="1" s="1"/>
  <c r="H157" i="1"/>
  <c r="J157" i="1" s="1"/>
  <c r="H156" i="1"/>
  <c r="J156" i="1" s="1"/>
  <c r="J233" i="1" l="1"/>
  <c r="J234" i="1"/>
  <c r="J235" i="1"/>
  <c r="J236" i="1"/>
  <c r="J237" i="1"/>
  <c r="J238" i="1"/>
  <c r="J239" i="1"/>
  <c r="J240" i="1"/>
  <c r="J241" i="1"/>
  <c r="J242" i="1"/>
  <c r="J243" i="1"/>
  <c r="J232" i="1"/>
  <c r="J226" i="1"/>
  <c r="J227" i="1" s="1"/>
  <c r="Q251" i="1" s="1"/>
  <c r="J182" i="1"/>
  <c r="J183" i="1"/>
  <c r="J184" i="1"/>
  <c r="J185" i="1"/>
  <c r="J186" i="1"/>
  <c r="J187" i="1"/>
  <c r="J188" i="1"/>
  <c r="J189" i="1"/>
  <c r="J190" i="1"/>
  <c r="J191" i="1"/>
  <c r="J181" i="1"/>
  <c r="J99" i="1"/>
  <c r="J100" i="1"/>
  <c r="J101" i="1"/>
  <c r="J102" i="1"/>
  <c r="J103" i="1"/>
  <c r="J104" i="1"/>
  <c r="J105" i="1"/>
  <c r="J106" i="1"/>
  <c r="J98" i="1"/>
  <c r="J96" i="1"/>
  <c r="J95" i="1"/>
  <c r="J67" i="1"/>
  <c r="J68" i="1"/>
  <c r="J69" i="1"/>
  <c r="J70" i="1"/>
  <c r="J71" i="1"/>
  <c r="J66" i="1"/>
  <c r="J54" i="1"/>
  <c r="J55" i="1"/>
  <c r="J56" i="1"/>
  <c r="J57" i="1"/>
  <c r="J58" i="1"/>
  <c r="J59" i="1"/>
  <c r="J60" i="1"/>
  <c r="J53" i="1"/>
  <c r="J37" i="1"/>
  <c r="J38" i="1"/>
  <c r="J36" i="1"/>
  <c r="J22" i="1"/>
  <c r="J23" i="1"/>
  <c r="J24" i="1"/>
  <c r="J25" i="1"/>
  <c r="J26" i="1"/>
  <c r="J27" i="1"/>
  <c r="J28" i="1"/>
  <c r="J29" i="1"/>
  <c r="J30" i="1"/>
  <c r="J31" i="1"/>
  <c r="J21" i="1"/>
  <c r="J14" i="1"/>
  <c r="J15" i="1"/>
  <c r="J16" i="1"/>
  <c r="J13" i="1"/>
  <c r="K125" i="1" l="1"/>
  <c r="J244" i="1"/>
  <c r="M252" i="1" s="1"/>
  <c r="J252" i="1" s="1"/>
  <c r="J208" i="1"/>
  <c r="R251" i="1" s="1"/>
  <c r="J192" i="1"/>
  <c r="P251" i="1" s="1"/>
  <c r="J152" i="1"/>
  <c r="N251" i="1" s="1"/>
  <c r="H125" i="1"/>
  <c r="J107" i="1"/>
  <c r="R250" i="1" s="1"/>
  <c r="J39" i="1"/>
  <c r="O250" i="1" s="1"/>
  <c r="J17" i="1"/>
  <c r="M249" i="1" s="1"/>
  <c r="J249" i="1" s="1"/>
  <c r="J72" i="1"/>
  <c r="Q250" i="1" s="1"/>
  <c r="J61" i="1"/>
  <c r="P250" i="1" s="1"/>
  <c r="J32" i="1"/>
  <c r="N250" i="1" s="1"/>
  <c r="J168" i="1"/>
  <c r="O251" i="1" s="1"/>
  <c r="L127" i="1" l="1"/>
  <c r="S250" i="1" s="1"/>
  <c r="J250" i="1" s="1"/>
  <c r="J251" i="1"/>
  <c r="J253" i="1" l="1"/>
</calcChain>
</file>

<file path=xl/sharedStrings.xml><?xml version="1.0" encoding="utf-8"?>
<sst xmlns="http://schemas.openxmlformats.org/spreadsheetml/2006/main" count="238" uniqueCount="163">
  <si>
    <t>UUDENKAUPUNGIN KAUPUNKI</t>
  </si>
  <si>
    <t>1 (6)</t>
  </si>
  <si>
    <t>TOIMINTASELVITYS VUODELTA</t>
  </si>
  <si>
    <t>1. JÄSENMÄÄRÄ KERTOMUSVUODEN LOPUSSA</t>
  </si>
  <si>
    <t>- tytöt alle 20 v.</t>
  </si>
  <si>
    <t>- pojat alle 20 v.</t>
  </si>
  <si>
    <t>- naiset</t>
  </si>
  <si>
    <t>- miehet</t>
  </si>
  <si>
    <t>á</t>
  </si>
  <si>
    <t>Viranomaisen merkintä</t>
  </si>
  <si>
    <t>YHT.</t>
  </si>
  <si>
    <t>määrä</t>
  </si>
  <si>
    <t>2. KILPAILUTOIMINNAN LAATU</t>
  </si>
  <si>
    <t>- valio, SM-sarja</t>
  </si>
  <si>
    <t>- Junioreiden SM-sarja</t>
  </si>
  <si>
    <t>- juniorsarjat</t>
  </si>
  <si>
    <t>- 1 lk. I-div.</t>
  </si>
  <si>
    <t>- 2 lk. II-div.</t>
  </si>
  <si>
    <t>- 3 lk. III-div.</t>
  </si>
  <si>
    <t>- IV ja V-div.</t>
  </si>
  <si>
    <t>- SM-ringette</t>
  </si>
  <si>
    <t>- ringette div.</t>
  </si>
  <si>
    <t>- piirisarjat, muut sarjat</t>
  </si>
  <si>
    <t>- ranging sijoitukset</t>
  </si>
  <si>
    <t>joukkuetta tai vastaavaa</t>
  </si>
  <si>
    <t>a) Seuraluokitus</t>
  </si>
  <si>
    <t>b) Hallintoluokitus</t>
  </si>
  <si>
    <t>- seuratoimintakurssi</t>
  </si>
  <si>
    <t>- talouskurssi</t>
  </si>
  <si>
    <t>- toimihenkilökurssi</t>
  </si>
  <si>
    <t>2 (6)</t>
  </si>
  <si>
    <t>c) Säännöllisesti toimivat ohjaajat/ valmentajat (nimiluettelo)</t>
  </si>
  <si>
    <t>henkilömäärä</t>
  </si>
  <si>
    <t>- muut koulutetut ohjaajat</t>
  </si>
  <si>
    <t>-tuomarit</t>
  </si>
  <si>
    <r>
      <rPr>
        <b/>
        <sz val="9"/>
        <color theme="1"/>
        <rFont val="Calibri"/>
        <family val="2"/>
        <scheme val="minor"/>
      </rPr>
      <t xml:space="preserve">Koulutustaso 5: </t>
    </r>
    <r>
      <rPr>
        <sz val="9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(LitM/koulutus: yliopisto)</t>
    </r>
  </si>
  <si>
    <r>
      <rPr>
        <b/>
        <sz val="9"/>
        <color theme="1"/>
        <rFont val="Calibri"/>
        <family val="2"/>
        <scheme val="minor"/>
      </rPr>
      <t xml:space="preserve">Koulutustaso 3: </t>
    </r>
    <r>
      <rPr>
        <sz val="9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(n. 150 t/ koulutus: lajiliitot, urheiluopistot)</t>
    </r>
  </si>
  <si>
    <r>
      <rPr>
        <b/>
        <sz val="9"/>
        <color theme="1"/>
        <rFont val="Calibri"/>
        <family val="2"/>
        <scheme val="minor"/>
      </rPr>
      <t>Koulutustaso 2:</t>
    </r>
    <r>
      <rPr>
        <sz val="9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(n. 100 t/ koulutus: lajiliitot, urheiluopistot, SLU-alueet)</t>
    </r>
  </si>
  <si>
    <r>
      <rPr>
        <b/>
        <sz val="9"/>
        <color theme="1"/>
        <rFont val="Calibri"/>
        <family val="2"/>
        <scheme val="minor"/>
      </rPr>
      <t>Koulutustaso 1:</t>
    </r>
    <r>
      <rPr>
        <sz val="9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(n. 50 t/ koulutus: lajiliitot, urheiluopistot, SLU-alueet)</t>
    </r>
  </si>
  <si>
    <r>
      <rPr>
        <b/>
        <sz val="9"/>
        <color theme="1"/>
        <rFont val="Calibri"/>
        <family val="2"/>
        <scheme val="minor"/>
      </rPr>
      <t xml:space="preserve">Koulutustaso 4: </t>
    </r>
    <r>
      <rPr>
        <sz val="9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(*VEAT/ koulutus: urheiluopistot)</t>
    </r>
  </si>
  <si>
    <t>*VEAT= Valmentajan erikoisammattitutkinto</t>
  </si>
  <si>
    <t>d) Kurssit ja koulutus (osallistuminen muiden järj.kursseihin) edellinen vuosi</t>
  </si>
  <si>
    <t>- hallintokoulutus</t>
  </si>
  <si>
    <t>- valmentajat (väh. 1-taso =50 t)</t>
  </si>
  <si>
    <t>- ohjaajat ja valmentajat alle 80 t</t>
  </si>
  <si>
    <t>- kansainväliset tuomarit</t>
  </si>
  <si>
    <t xml:space="preserve">- kansalliset tuomarit </t>
  </si>
  <si>
    <t>- muut tuomarit ja toimitsijat</t>
  </si>
  <si>
    <t>Luettelo kurssin käyneistä henkilöistä (tarvittaessa lisäliitteenä)</t>
  </si>
  <si>
    <t>nimi</t>
  </si>
  <si>
    <t>kurssi</t>
  </si>
  <si>
    <t>3 (6)</t>
  </si>
  <si>
    <t>e) Toimivat kilpailu- ja ottelutuomarit/  luokkaurheilijat/</t>
  </si>
  <si>
    <t xml:space="preserve">     luokkatuomarit</t>
  </si>
  <si>
    <t>- kansainväliset tuomarit ja ratamestarit</t>
  </si>
  <si>
    <t>- muut luokkatuomarit ja ratamestarit</t>
  </si>
  <si>
    <t xml:space="preserve">     Luokkaurheilijat</t>
  </si>
  <si>
    <t>- suurmestari</t>
  </si>
  <si>
    <t>- mestariluokka</t>
  </si>
  <si>
    <t>- A-luokka</t>
  </si>
  <si>
    <t>- muut luokkaurheilijat</t>
  </si>
  <si>
    <t>- mestaruussarjapelaajat</t>
  </si>
  <si>
    <t>- I-div.</t>
  </si>
  <si>
    <t>- II-div.</t>
  </si>
  <si>
    <t>- muut sarjapelaajat</t>
  </si>
  <si>
    <t>- juniorit</t>
  </si>
  <si>
    <t>f) saavutukset</t>
  </si>
  <si>
    <t>1-3 mitalisijat</t>
  </si>
  <si>
    <t>MM, EM, PM-kilpailut</t>
  </si>
  <si>
    <t>MM-Cup, Euro-Cup</t>
  </si>
  <si>
    <t>SM-kilpailu</t>
  </si>
  <si>
    <t>Suomen Cup</t>
  </si>
  <si>
    <t>Kansainväliset kilpailut</t>
  </si>
  <si>
    <t>I sarja / div.</t>
  </si>
  <si>
    <t>II sarja / div.</t>
  </si>
  <si>
    <t>III sarja / div.</t>
  </si>
  <si>
    <t>IV-VI sarja / div.</t>
  </si>
  <si>
    <t>Kansalliset kilpailut</t>
  </si>
  <si>
    <t>"Ikäkausi-SM</t>
  </si>
  <si>
    <t>Varsinais-Suomen mestaruuskilpailut</t>
  </si>
  <si>
    <t>Vakka-Suomen mestaruuskilpailut</t>
  </si>
  <si>
    <t>Aluemestaruus/ piirimestaruuskilp.</t>
  </si>
  <si>
    <t>4 (6)</t>
  </si>
  <si>
    <t>3. LIIKUNTATOIMINNAN MÄÄRÄ</t>
  </si>
  <si>
    <t>a) Ohjatut terveysliikunta-, harraste- ja harjoitustilaisuudet (ei kilpailut)</t>
  </si>
  <si>
    <t>Laji/ joukkue</t>
  </si>
  <si>
    <t>Aikuiset</t>
  </si>
  <si>
    <t>Juniorit (alle 20 v.)</t>
  </si>
  <si>
    <t>b) Järjestetyt kilpailut ja ottelut</t>
  </si>
  <si>
    <t>Suomen mestaruus</t>
  </si>
  <si>
    <t>Kansalliset</t>
  </si>
  <si>
    <t>Pm-kisat</t>
  </si>
  <si>
    <t xml:space="preserve">Kaupungin mestaruuskilpailut </t>
  </si>
  <si>
    <t>Seuraottelut</t>
  </si>
  <si>
    <t>Jäsentenväliset</t>
  </si>
  <si>
    <t>Maaottelut</t>
  </si>
  <si>
    <t>Kansanväliset ottelut</t>
  </si>
  <si>
    <t>Juniorikilpailut, junioriturnaukset</t>
  </si>
  <si>
    <t>Aikuisten turnaukset</t>
  </si>
  <si>
    <t xml:space="preserve">Piirikunnalliset </t>
  </si>
  <si>
    <t xml:space="preserve">Seura täyttää   harmaat </t>
  </si>
  <si>
    <t>5 (6)</t>
  </si>
  <si>
    <t>c) Osanotto muiden järjestämiin tilaisuuksiin</t>
  </si>
  <si>
    <t xml:space="preserve">     Yksilölajit</t>
  </si>
  <si>
    <t>Olympialaiset</t>
  </si>
  <si>
    <t>MM- ja EM-kilpailut</t>
  </si>
  <si>
    <t>Pm-kilpailut</t>
  </si>
  <si>
    <t>SM-kilpailut</t>
  </si>
  <si>
    <t>Aluejoukkueet</t>
  </si>
  <si>
    <t>Piirimestaruuskilpailut</t>
  </si>
  <si>
    <t>Piirikunnalliset, seuraottelut</t>
  </si>
  <si>
    <t>Joukkuelajit</t>
  </si>
  <si>
    <t>Maaottelut, Euro Cup</t>
  </si>
  <si>
    <t>Suomen Cup (sijat 1-16)</t>
  </si>
  <si>
    <t>Mrstaruus sarja/ liiga</t>
  </si>
  <si>
    <t>I-sarja</t>
  </si>
  <si>
    <t>II-sarja, Suomen Cup (sijat 16&gt;)</t>
  </si>
  <si>
    <t>SM-turnaukset (ringette ym.)</t>
  </si>
  <si>
    <t>III-sarja</t>
  </si>
  <si>
    <t>IV-sarja</t>
  </si>
  <si>
    <t>V-sarja</t>
  </si>
  <si>
    <t>Vakka-Suomen sarja</t>
  </si>
  <si>
    <t>Juniorisarjat</t>
  </si>
  <si>
    <t>6 (6)</t>
  </si>
  <si>
    <t>d) Nuorisotoiminnassa mukana olevia ei jäseniä</t>
  </si>
  <si>
    <t>Alle 20 v.</t>
  </si>
  <si>
    <t>nuorta</t>
  </si>
  <si>
    <t>4. MUU TOIMINTA</t>
  </si>
  <si>
    <t>kpl</t>
  </si>
  <si>
    <t>Tilaisuus</t>
  </si>
  <si>
    <t>Yleisöjuhla</t>
  </si>
  <si>
    <t>Liikuntanäytöksiä</t>
  </si>
  <si>
    <t>Jäsentilaisuus 7 talkoot</t>
  </si>
  <si>
    <t>Retkiä (itse järjestetyt)</t>
  </si>
  <si>
    <t>Valmennusleirejä (itse järjestetyt)</t>
  </si>
  <si>
    <t>Muita leirejä (itse järjestetyt)</t>
  </si>
  <si>
    <t>Kursseja (itse järjestetyt)</t>
  </si>
  <si>
    <r>
      <t xml:space="preserve">Kunto tapahtumia </t>
    </r>
    <r>
      <rPr>
        <sz val="12"/>
        <color theme="1"/>
        <rFont val="Calibri"/>
        <family val="2"/>
        <scheme val="minor"/>
      </rPr>
      <t>*</t>
    </r>
  </si>
  <si>
    <t xml:space="preserve">    "jäsentenväliset "haasteottelut, hölkät, hiihdot ym.</t>
  </si>
  <si>
    <r>
      <t xml:space="preserve">* </t>
    </r>
    <r>
      <rPr>
        <sz val="10"/>
        <color theme="1"/>
        <rFont val="Calibri"/>
        <family val="2"/>
        <scheme val="minor"/>
      </rPr>
      <t>lentopallo-ottelut, korttelisarjat, puulaakisarjat,</t>
    </r>
  </si>
  <si>
    <t>Muuta (selvitys)</t>
  </si>
  <si>
    <t>Lasten urheilukoulut</t>
  </si>
  <si>
    <t>1.</t>
  </si>
  <si>
    <t>2.</t>
  </si>
  <si>
    <t>3.</t>
  </si>
  <si>
    <t>4.</t>
  </si>
  <si>
    <t>kilpailu/ ottelu  lukumäärä</t>
  </si>
  <si>
    <t>KAIKKI YHT.</t>
  </si>
  <si>
    <t>Osallistuminen muiden järj. urheilu- ja valmennusleireihin</t>
  </si>
  <si>
    <t>Osallistuminen muiden järj.  leireihin, retkiin, kursseihin jne.</t>
  </si>
  <si>
    <t>PISTEET</t>
  </si>
  <si>
    <t>á + 0,5 x osanottajamäärä</t>
  </si>
  <si>
    <t>pisteet</t>
  </si>
  <si>
    <t>aikuiset                      á pisteet</t>
  </si>
  <si>
    <t>alle 20 v.                      á pisteet</t>
  </si>
  <si>
    <t>joukkuemäärä</t>
  </si>
  <si>
    <t>- ei koulutusta, mutta laaja lajikohtainen ja vähintään 5 vuoden kokemus</t>
  </si>
  <si>
    <t>Käytä sarkain näppäintä siirtymiseen</t>
  </si>
  <si>
    <t>Harj.kertoja</t>
  </si>
  <si>
    <t>os.ottajia yht.</t>
  </si>
  <si>
    <t>henkilöä</t>
  </si>
  <si>
    <t>vahvuus</t>
  </si>
  <si>
    <t>joukkueissa yht.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</si>
</sst>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"/>
    <numFmt numFmtId="165" formatCode="#,##0.0"/>
  </numFmts>
  <fonts count="13" x14ac:knownFonts="1"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4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/>
      <bottom/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indexed="64"/>
      </bottom>
      <diagonal/>
    </border>
    <border>
      <left style="double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theme="1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 style="thin">
        <color rgb="FFFF0000"/>
      </top>
      <bottom style="thin">
        <color indexed="64"/>
      </bottom>
      <diagonal/>
    </border>
    <border>
      <left/>
      <right/>
      <top style="thin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indexed="64"/>
      </top>
      <bottom style="thin">
        <color rgb="FFFF0000"/>
      </bottom>
      <diagonal/>
    </border>
    <border>
      <left/>
      <right/>
      <top style="thin">
        <color indexed="64"/>
      </top>
      <bottom style="thin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0" borderId="0" xfId="0" quotePrefix="1"/>
    <xf numFmtId="0" fontId="0" fillId="0" borderId="0" xfId="0" applyAlignment="1">
      <alignment horizontal="left" indent="6"/>
    </xf>
    <xf numFmtId="0" fontId="3" fillId="0" borderId="0" xfId="0" applyFont="1" applyAlignment="1">
      <alignment horizont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3" fillId="0" borderId="0" xfId="0" applyFont="1" applyAlignment="1">
      <alignment horizontal="left" inden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/>
    <xf numFmtId="0" fontId="0" fillId="0" borderId="2" xfId="0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/>
      <protection locked="0"/>
    </xf>
    <xf numFmtId="164" fontId="0" fillId="0" borderId="2" xfId="0" applyNumberFormat="1" applyBorder="1" applyAlignment="1">
      <alignment horizontal="center" vertical="center"/>
    </xf>
    <xf numFmtId="0" fontId="9" fillId="0" borderId="0" xfId="0" applyFont="1"/>
    <xf numFmtId="0" fontId="0" fillId="0" borderId="2" xfId="0" applyBorder="1" applyAlignment="1">
      <alignment horizontal="center" vertical="center"/>
    </xf>
    <xf numFmtId="0" fontId="0" fillId="0" borderId="13" xfId="0" applyBorder="1"/>
    <xf numFmtId="0" fontId="0" fillId="0" borderId="5" xfId="0" applyBorder="1"/>
    <xf numFmtId="0" fontId="10" fillId="0" borderId="0" xfId="0" applyFont="1"/>
    <xf numFmtId="0" fontId="8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9" fillId="0" borderId="0" xfId="0" applyNumberFormat="1" applyFont="1"/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0" fontId="3" fillId="0" borderId="1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0" fillId="0" borderId="0" xfId="0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/>
    <xf numFmtId="0" fontId="0" fillId="0" borderId="0" xfId="0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0" fillId="0" borderId="0" xfId="0" applyFill="1" applyProtection="1"/>
    <xf numFmtId="0" fontId="9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0" fontId="0" fillId="0" borderId="15" xfId="0" applyBorder="1" applyAlignment="1">
      <alignment vertical="center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3" borderId="19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</xf>
    <xf numFmtId="0" fontId="0" fillId="0" borderId="18" xfId="0" applyBorder="1"/>
    <xf numFmtId="0" fontId="0" fillId="3" borderId="30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0" borderId="16" xfId="0" applyBorder="1"/>
    <xf numFmtId="0" fontId="3" fillId="0" borderId="0" xfId="0" applyFont="1" applyBorder="1" applyAlignment="1">
      <alignment horizontal="left" indent="1"/>
    </xf>
    <xf numFmtId="0" fontId="0" fillId="0" borderId="36" xfId="0" applyBorder="1"/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37" xfId="0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/>
      <protection locked="0"/>
    </xf>
    <xf numFmtId="0" fontId="4" fillId="0" borderId="38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3" borderId="39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3" borderId="42" xfId="0" applyFill="1" applyBorder="1" applyAlignment="1" applyProtection="1">
      <alignment horizontal="center" vertical="center"/>
      <protection locked="0"/>
    </xf>
    <xf numFmtId="0" fontId="2" fillId="0" borderId="38" xfId="0" applyFont="1" applyBorder="1" applyAlignment="1">
      <alignment horizontal="right" vertical="center"/>
    </xf>
    <xf numFmtId="0" fontId="8" fillId="0" borderId="8" xfId="0" applyFont="1" applyBorder="1" applyAlignment="1"/>
    <xf numFmtId="0" fontId="8" fillId="0" borderId="8" xfId="0" applyFont="1" applyBorder="1"/>
    <xf numFmtId="0" fontId="9" fillId="0" borderId="29" xfId="0" applyFont="1" applyFill="1" applyBorder="1" applyAlignment="1" applyProtection="1">
      <alignment horizontal="center" vertical="center"/>
    </xf>
    <xf numFmtId="0" fontId="0" fillId="3" borderId="32" xfId="0" applyFill="1" applyBorder="1" applyAlignment="1" applyProtection="1">
      <alignment horizontal="center" vertical="center"/>
      <protection locked="0"/>
    </xf>
    <xf numFmtId="0" fontId="3" fillId="0" borderId="33" xfId="0" applyFont="1" applyBorder="1" applyAlignment="1">
      <alignment horizontal="center"/>
    </xf>
    <xf numFmtId="0" fontId="10" fillId="0" borderId="29" xfId="0" applyFont="1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43" xfId="0" applyFill="1" applyBorder="1" applyAlignment="1" applyProtection="1">
      <alignment horizontal="center" vertical="center"/>
      <protection locked="0"/>
    </xf>
    <xf numFmtId="0" fontId="0" fillId="3" borderId="26" xfId="0" applyFont="1" applyFill="1" applyBorder="1" applyAlignment="1" applyProtection="1">
      <alignment horizontal="center" vertical="center"/>
      <protection locked="0"/>
    </xf>
    <xf numFmtId="0" fontId="0" fillId="3" borderId="23" xfId="0" applyFont="1" applyFill="1" applyBorder="1" applyAlignment="1" applyProtection="1">
      <alignment horizontal="center" vertical="center"/>
      <protection locked="0"/>
    </xf>
    <xf numFmtId="0" fontId="0" fillId="3" borderId="12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0" fillId="3" borderId="45" xfId="0" applyFill="1" applyBorder="1" applyAlignment="1" applyProtection="1">
      <alignment horizontal="center" vertical="center"/>
      <protection locked="0"/>
    </xf>
    <xf numFmtId="0" fontId="0" fillId="3" borderId="44" xfId="0" applyFill="1" applyBorder="1" applyAlignment="1" applyProtection="1">
      <alignment horizontal="center" vertical="center"/>
      <protection locked="0"/>
    </xf>
    <xf numFmtId="0" fontId="0" fillId="0" borderId="46" xfId="0" applyBorder="1"/>
    <xf numFmtId="0" fontId="0" fillId="3" borderId="6" xfId="0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0" fillId="3" borderId="61" xfId="0" applyFill="1" applyBorder="1" applyAlignment="1" applyProtection="1">
      <alignment horizontal="center" vertical="center"/>
      <protection locked="0"/>
    </xf>
    <xf numFmtId="0" fontId="8" fillId="0" borderId="62" xfId="0" applyFont="1" applyBorder="1" applyAlignment="1">
      <alignment horizontal="center"/>
    </xf>
    <xf numFmtId="0" fontId="0" fillId="3" borderId="63" xfId="0" applyFill="1" applyBorder="1" applyAlignment="1" applyProtection="1">
      <alignment horizontal="center" vertical="center"/>
      <protection locked="0"/>
    </xf>
    <xf numFmtId="0" fontId="0" fillId="0" borderId="36" xfId="0" applyBorder="1" applyAlignment="1">
      <alignment horizontal="center"/>
    </xf>
    <xf numFmtId="0" fontId="0" fillId="3" borderId="11" xfId="0" applyFill="1" applyBorder="1" applyAlignment="1" applyProtection="1">
      <alignment horizontal="center" vertical="center"/>
      <protection locked="0"/>
    </xf>
    <xf numFmtId="165" fontId="0" fillId="0" borderId="7" xfId="0" applyNumberFormat="1" applyBorder="1" applyAlignment="1">
      <alignment horizontal="center" vertical="center"/>
    </xf>
    <xf numFmtId="165" fontId="10" fillId="0" borderId="7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3" borderId="64" xfId="0" applyFont="1" applyFill="1" applyBorder="1" applyAlignment="1" applyProtection="1">
      <alignment horizontal="center" vertical="center"/>
      <protection locked="0"/>
    </xf>
    <xf numFmtId="0" fontId="0" fillId="3" borderId="65" xfId="0" applyFont="1" applyFill="1" applyBorder="1" applyAlignment="1" applyProtection="1">
      <alignment horizontal="center" vertical="center"/>
      <protection locked="0"/>
    </xf>
    <xf numFmtId="0" fontId="0" fillId="3" borderId="27" xfId="0" applyFont="1" applyFill="1" applyBorder="1" applyAlignment="1" applyProtection="1">
      <alignment horizontal="center" vertical="center"/>
      <protection locked="0"/>
    </xf>
    <xf numFmtId="0" fontId="10" fillId="3" borderId="12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0" fontId="4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8" fillId="0" borderId="0" xfId="0" quotePrefix="1" applyFont="1" applyBorder="1" applyAlignment="1">
      <alignment horizontal="left" vertical="center" wrapText="1" indent="2"/>
    </xf>
    <xf numFmtId="0" fontId="8" fillId="0" borderId="0" xfId="0" applyFont="1" applyBorder="1" applyAlignment="1">
      <alignment horizontal="left" vertical="center" wrapText="1" indent="2"/>
    </xf>
    <xf numFmtId="0" fontId="8" fillId="0" borderId="0" xfId="0" applyFont="1" applyAlignment="1">
      <alignment horizontal="left" vertical="center" wrapText="1" indent="2"/>
    </xf>
    <xf numFmtId="0" fontId="0" fillId="0" borderId="21" xfId="0" applyBorder="1" applyAlignment="1">
      <alignment horizontal="center" vertical="center"/>
    </xf>
    <xf numFmtId="0" fontId="0" fillId="3" borderId="20" xfId="0" applyFill="1" applyBorder="1" applyAlignment="1" applyProtection="1">
      <alignment horizontal="left" vertical="center" indent="1"/>
      <protection locked="0"/>
    </xf>
    <xf numFmtId="0" fontId="0" fillId="3" borderId="7" xfId="0" applyFill="1" applyBorder="1" applyAlignment="1" applyProtection="1">
      <alignment horizontal="left" vertical="center" indent="1"/>
      <protection locked="0"/>
    </xf>
    <xf numFmtId="0" fontId="8" fillId="0" borderId="16" xfId="0" applyFont="1" applyBorder="1" applyAlignment="1">
      <alignment horizontal="left" vertical="center" wrapText="1" indent="2"/>
    </xf>
    <xf numFmtId="0" fontId="0" fillId="0" borderId="58" xfId="0" applyBorder="1" applyAlignment="1" applyProtection="1">
      <alignment horizontal="left" indent="1"/>
      <protection locked="0"/>
    </xf>
    <xf numFmtId="0" fontId="0" fillId="0" borderId="59" xfId="0" applyBorder="1" applyAlignment="1" applyProtection="1">
      <alignment horizontal="left" indent="1"/>
      <protection locked="0"/>
    </xf>
    <xf numFmtId="0" fontId="0" fillId="0" borderId="53" xfId="0" applyBorder="1" applyAlignment="1" applyProtection="1">
      <alignment horizontal="left" vertical="center" indent="1"/>
      <protection locked="0"/>
    </xf>
    <xf numFmtId="0" fontId="0" fillId="0" borderId="14" xfId="0" applyBorder="1" applyAlignment="1" applyProtection="1">
      <alignment horizontal="left" vertical="center" indent="1"/>
      <protection locked="0"/>
    </xf>
    <xf numFmtId="0" fontId="0" fillId="0" borderId="7" xfId="0" applyBorder="1" applyAlignment="1" applyProtection="1">
      <alignment horizontal="left" vertical="center" indent="1"/>
      <protection locked="0"/>
    </xf>
    <xf numFmtId="0" fontId="2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left" indent="1"/>
    </xf>
    <xf numFmtId="0" fontId="0" fillId="0" borderId="60" xfId="0" applyBorder="1" applyAlignment="1">
      <alignment horizontal="left" indent="1"/>
    </xf>
    <xf numFmtId="0" fontId="0" fillId="0" borderId="2" xfId="0" applyBorder="1" applyAlignment="1" applyProtection="1">
      <alignment horizontal="left" indent="1"/>
      <protection locked="0"/>
    </xf>
    <xf numFmtId="0" fontId="0" fillId="0" borderId="54" xfId="0" applyBorder="1" applyAlignment="1" applyProtection="1">
      <alignment horizontal="left" indent="1"/>
      <protection locked="0"/>
    </xf>
    <xf numFmtId="0" fontId="0" fillId="0" borderId="55" xfId="0" applyBorder="1" applyAlignment="1" applyProtection="1">
      <alignment horizontal="left" vertical="center" indent="1"/>
      <protection locked="0"/>
    </xf>
    <xf numFmtId="0" fontId="0" fillId="0" borderId="56" xfId="0" applyBorder="1" applyAlignment="1" applyProtection="1">
      <alignment horizontal="left" vertical="center" indent="1"/>
      <protection locked="0"/>
    </xf>
    <xf numFmtId="0" fontId="0" fillId="0" borderId="57" xfId="0" applyBorder="1" applyAlignment="1" applyProtection="1">
      <alignment horizontal="left" vertical="center" indent="1"/>
      <protection locked="0"/>
    </xf>
    <xf numFmtId="0" fontId="0" fillId="0" borderId="48" xfId="0" applyBorder="1" applyAlignment="1" applyProtection="1">
      <alignment horizontal="left" vertical="center" indent="1"/>
      <protection locked="0"/>
    </xf>
    <xf numFmtId="0" fontId="0" fillId="0" borderId="49" xfId="0" applyBorder="1" applyAlignment="1" applyProtection="1">
      <alignment horizontal="left" vertical="center" indent="1"/>
      <protection locked="0"/>
    </xf>
    <xf numFmtId="0" fontId="0" fillId="0" borderId="50" xfId="0" applyBorder="1" applyAlignment="1" applyProtection="1">
      <alignment horizontal="left" vertical="center" indent="1"/>
      <protection locked="0"/>
    </xf>
    <xf numFmtId="0" fontId="0" fillId="0" borderId="51" xfId="0" applyBorder="1" applyAlignment="1" applyProtection="1">
      <alignment horizontal="left" indent="1"/>
      <protection locked="0"/>
    </xf>
    <xf numFmtId="0" fontId="0" fillId="0" borderId="52" xfId="0" applyBorder="1" applyAlignment="1" applyProtection="1">
      <alignment horizontal="left" indent="1"/>
      <protection locked="0"/>
    </xf>
    <xf numFmtId="0" fontId="0" fillId="3" borderId="34" xfId="0" applyFill="1" applyBorder="1" applyAlignment="1" applyProtection="1">
      <alignment horizontal="left" vertical="center" indent="1"/>
      <protection locked="0"/>
    </xf>
    <xf numFmtId="0" fontId="0" fillId="3" borderId="35" xfId="0" applyFill="1" applyBorder="1" applyAlignment="1" applyProtection="1">
      <alignment horizontal="left" vertical="center" indent="1"/>
      <protection locked="0"/>
    </xf>
    <xf numFmtId="0" fontId="0" fillId="3" borderId="39" xfId="0" applyFill="1" applyBorder="1" applyAlignment="1" applyProtection="1">
      <alignment horizontal="left" vertical="center" indent="1"/>
      <protection locked="0"/>
    </xf>
    <xf numFmtId="0" fontId="0" fillId="3" borderId="32" xfId="0" applyFill="1" applyBorder="1" applyAlignment="1" applyProtection="1">
      <alignment horizontal="left" vertical="center" indent="1"/>
      <protection locked="0"/>
    </xf>
    <xf numFmtId="0" fontId="0" fillId="3" borderId="31" xfId="0" applyFill="1" applyBorder="1" applyAlignment="1" applyProtection="1">
      <alignment horizontal="left" vertical="center" indent="1"/>
      <protection locked="0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3" borderId="47" xfId="0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824347</xdr:colOff>
      <xdr:row>6</xdr:row>
      <xdr:rowOff>159327</xdr:rowOff>
    </xdr:from>
    <xdr:to>
      <xdr:col>5</xdr:col>
      <xdr:colOff>13855</xdr:colOff>
      <xdr:row>9</xdr:row>
      <xdr:rowOff>27709</xdr:rowOff>
    </xdr:to>
    <xdr:sp macro="" textlink="">
      <xdr:nvSpPr>
        <xdr:cNvPr id="2" name="Suorakulmi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50474" y="1233054"/>
          <a:ext cx="609599" cy="436419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 editAs="oneCell">
    <xdr:from>
      <xdr:col>2</xdr:col>
      <xdr:colOff>519544</xdr:colOff>
      <xdr:row>7</xdr:row>
      <xdr:rowOff>21543</xdr:rowOff>
    </xdr:from>
    <xdr:to>
      <xdr:col>3</xdr:col>
      <xdr:colOff>477981</xdr:colOff>
      <xdr:row>8</xdr:row>
      <xdr:rowOff>128845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6126" y="1268452"/>
          <a:ext cx="477982" cy="328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3"/>
  <sheetViews>
    <sheetView tabSelected="1" topLeftCell="B251" zoomScale="110" zoomScaleNormal="110" workbookViewId="0">
      <selection activeCell="B79" sqref="A79:XFD79"/>
    </sheetView>
  </sheetViews>
  <sheetFormatPr defaultRowHeight="13.1" x14ac:dyDescent="0.25"/>
  <cols>
    <col min="1" max="1" width="2.28515625" customWidth="1"/>
    <col min="2" max="2" width="8" customWidth="1"/>
    <col min="3" max="3" width="7.5703125" customWidth="1"/>
    <col min="4" max="4" width="12.140625" customWidth="1"/>
    <col min="5" max="5" width="8.5703125" customWidth="1"/>
    <col min="6" max="6" width="9.85546875" customWidth="1"/>
    <col min="7" max="7" width="11.140625" customWidth="1"/>
    <col min="8" max="8" width="5.28515625" customWidth="1"/>
    <col min="9" max="9" width="11.85546875" customWidth="1"/>
    <col min="10" max="10" width="9.42578125" customWidth="1"/>
    <col min="11" max="11" width="5.28515625" customWidth="1"/>
    <col min="12" max="12" width="13.7109375" customWidth="1"/>
    <col min="13" max="13" width="1" customWidth="1"/>
    <col min="14" max="16" width="9.5703125" bestFit="1" customWidth="1"/>
    <col min="17" max="17" width="9" bestFit="1" customWidth="1"/>
  </cols>
  <sheetData>
    <row r="1" spans="2:12" ht="15.75" x14ac:dyDescent="0.3">
      <c r="B1" s="3" t="s">
        <v>0</v>
      </c>
      <c r="I1" s="165"/>
      <c r="J1" s="165"/>
      <c r="K1" s="44"/>
      <c r="L1" s="6" t="s">
        <v>1</v>
      </c>
    </row>
    <row r="2" spans="2:12" x14ac:dyDescent="0.25">
      <c r="I2" s="166"/>
      <c r="J2" s="166"/>
      <c r="K2" s="45"/>
    </row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6" spans="2:12" ht="15.05" x14ac:dyDescent="0.3">
      <c r="B6" s="2" t="s">
        <v>2</v>
      </c>
      <c r="E6" s="28"/>
      <c r="H6" s="54"/>
      <c r="J6" s="62"/>
      <c r="K6" s="62"/>
      <c r="L6" s="62"/>
    </row>
    <row r="7" spans="2:12" x14ac:dyDescent="0.25">
      <c r="H7" s="54"/>
      <c r="J7" s="55"/>
    </row>
    <row r="8" spans="2:12" ht="17.55" customHeight="1" x14ac:dyDescent="0.25">
      <c r="B8" s="145" t="s">
        <v>157</v>
      </c>
      <c r="C8" s="145"/>
      <c r="E8" s="208" t="s">
        <v>100</v>
      </c>
      <c r="G8" s="54"/>
      <c r="H8" s="54"/>
      <c r="J8" s="55"/>
    </row>
    <row r="9" spans="2:12" x14ac:dyDescent="0.25">
      <c r="B9" s="145"/>
      <c r="C9" s="145"/>
      <c r="E9" s="208"/>
      <c r="G9" s="54"/>
      <c r="H9" s="54"/>
      <c r="J9" s="55"/>
    </row>
    <row r="10" spans="2:12" x14ac:dyDescent="0.25">
      <c r="E10" s="53"/>
      <c r="G10" s="54"/>
      <c r="H10" s="54"/>
      <c r="J10" s="55"/>
    </row>
    <row r="11" spans="2:12" ht="15.05" customHeight="1" x14ac:dyDescent="0.25">
      <c r="B11" s="1" t="s">
        <v>3</v>
      </c>
      <c r="I11" s="163" t="s">
        <v>8</v>
      </c>
      <c r="J11" s="149" t="s">
        <v>152</v>
      </c>
      <c r="K11" s="157" t="s">
        <v>9</v>
      </c>
      <c r="L11" s="158"/>
    </row>
    <row r="12" spans="2:12" ht="13.95" customHeight="1" thickBot="1" x14ac:dyDescent="0.3">
      <c r="C12" s="5"/>
      <c r="E12" s="7" t="s">
        <v>160</v>
      </c>
      <c r="G12" s="15"/>
      <c r="H12" s="15"/>
      <c r="I12" s="164"/>
      <c r="J12" s="150"/>
      <c r="K12" s="159"/>
      <c r="L12" s="160"/>
    </row>
    <row r="13" spans="2:12" ht="20" customHeight="1" x14ac:dyDescent="0.25">
      <c r="C13" s="8" t="s">
        <v>4</v>
      </c>
      <c r="D13" s="74"/>
      <c r="E13" s="121"/>
      <c r="F13" s="72"/>
      <c r="G13" s="16"/>
      <c r="H13" s="43"/>
      <c r="I13" s="10">
        <v>3</v>
      </c>
      <c r="J13" s="47" t="str">
        <f>IF(E13=0,"",E13*I13)</f>
        <v/>
      </c>
      <c r="K13" s="147"/>
      <c r="L13" s="148"/>
    </row>
    <row r="14" spans="2:12" ht="20" customHeight="1" x14ac:dyDescent="0.25">
      <c r="C14" s="8" t="s">
        <v>5</v>
      </c>
      <c r="D14" s="9"/>
      <c r="E14" s="122"/>
      <c r="F14" s="72"/>
      <c r="G14" s="16"/>
      <c r="H14" s="43"/>
      <c r="I14" s="10">
        <v>3</v>
      </c>
      <c r="J14" s="47" t="str">
        <f t="shared" ref="J14:J16" si="0">IF(E14=0,"",E14*I14)</f>
        <v/>
      </c>
      <c r="K14" s="147"/>
      <c r="L14" s="148"/>
    </row>
    <row r="15" spans="2:12" ht="20" customHeight="1" x14ac:dyDescent="0.25">
      <c r="C15" s="8" t="s">
        <v>6</v>
      </c>
      <c r="D15" s="9"/>
      <c r="E15" s="77"/>
      <c r="F15" s="72"/>
      <c r="G15" s="16"/>
      <c r="H15" s="43"/>
      <c r="I15" s="10">
        <v>1</v>
      </c>
      <c r="J15" s="47" t="str">
        <f t="shared" si="0"/>
        <v/>
      </c>
      <c r="K15" s="147"/>
      <c r="L15" s="148"/>
    </row>
    <row r="16" spans="2:12" ht="20" customHeight="1" thickBot="1" x14ac:dyDescent="0.3">
      <c r="C16" s="8" t="s">
        <v>7</v>
      </c>
      <c r="D16" s="9"/>
      <c r="E16" s="76"/>
      <c r="F16" s="72"/>
      <c r="G16" s="16"/>
      <c r="H16" s="43"/>
      <c r="I16" s="10">
        <v>1</v>
      </c>
      <c r="J16" s="47" t="str">
        <f t="shared" si="0"/>
        <v/>
      </c>
      <c r="K16" s="152"/>
      <c r="L16" s="152"/>
    </row>
    <row r="17" spans="2:12" ht="20" customHeight="1" x14ac:dyDescent="0.25">
      <c r="C17" s="9"/>
      <c r="D17" s="9"/>
      <c r="E17" s="75"/>
      <c r="F17" s="9"/>
      <c r="G17" s="9"/>
      <c r="H17" s="9"/>
      <c r="I17" s="11" t="s">
        <v>10</v>
      </c>
      <c r="J17" s="40" t="str">
        <f>IF(SUM(J13:J16)&gt;0,SUM(J13:J16),"")</f>
        <v/>
      </c>
      <c r="K17" s="185"/>
      <c r="L17" s="185"/>
    </row>
    <row r="19" spans="2:12" x14ac:dyDescent="0.25">
      <c r="B19" s="1" t="s">
        <v>12</v>
      </c>
    </row>
    <row r="20" spans="2:12" ht="20" customHeight="1" thickBot="1" x14ac:dyDescent="0.3">
      <c r="B20" t="s">
        <v>25</v>
      </c>
      <c r="E20" s="7" t="s">
        <v>11</v>
      </c>
      <c r="I20" s="40" t="s">
        <v>8</v>
      </c>
      <c r="J20" s="40" t="s">
        <v>152</v>
      </c>
      <c r="K20" s="146" t="s">
        <v>9</v>
      </c>
      <c r="L20" s="146"/>
    </row>
    <row r="21" spans="2:12" ht="20" customHeight="1" x14ac:dyDescent="0.25">
      <c r="C21" s="8" t="s">
        <v>13</v>
      </c>
      <c r="D21" s="9"/>
      <c r="E21" s="80"/>
      <c r="F21" s="176" t="s">
        <v>24</v>
      </c>
      <c r="G21" s="152"/>
      <c r="H21" s="43"/>
      <c r="I21" s="10">
        <v>80</v>
      </c>
      <c r="J21" s="47" t="str">
        <f>IF(E21=0,"",E21*I21)</f>
        <v/>
      </c>
      <c r="K21" s="147"/>
      <c r="L21" s="148"/>
    </row>
    <row r="22" spans="2:12" ht="20" customHeight="1" x14ac:dyDescent="0.25">
      <c r="C22" s="8" t="s">
        <v>14</v>
      </c>
      <c r="D22" s="9"/>
      <c r="E22" s="81"/>
      <c r="F22" s="148" t="s">
        <v>24</v>
      </c>
      <c r="G22" s="152"/>
      <c r="H22" s="43"/>
      <c r="I22" s="10">
        <v>60</v>
      </c>
      <c r="J22" s="47" t="str">
        <f t="shared" ref="J22:J31" si="1">IF(E22=0,"",E22*I22)</f>
        <v/>
      </c>
      <c r="K22" s="147"/>
      <c r="L22" s="148"/>
    </row>
    <row r="23" spans="2:12" ht="20" customHeight="1" x14ac:dyDescent="0.25">
      <c r="C23" s="8" t="s">
        <v>15</v>
      </c>
      <c r="D23" s="9"/>
      <c r="E23" s="77"/>
      <c r="F23" s="176" t="s">
        <v>24</v>
      </c>
      <c r="G23" s="152"/>
      <c r="H23" s="43"/>
      <c r="I23" s="10">
        <v>40</v>
      </c>
      <c r="J23" s="47" t="str">
        <f t="shared" si="1"/>
        <v/>
      </c>
      <c r="K23" s="147"/>
      <c r="L23" s="148"/>
    </row>
    <row r="24" spans="2:12" ht="20" customHeight="1" x14ac:dyDescent="0.25">
      <c r="C24" s="8" t="s">
        <v>16</v>
      </c>
      <c r="D24" s="9"/>
      <c r="E24" s="81"/>
      <c r="F24" s="176" t="s">
        <v>24</v>
      </c>
      <c r="G24" s="152"/>
      <c r="H24" s="43"/>
      <c r="I24" s="10">
        <v>25</v>
      </c>
      <c r="J24" s="47" t="str">
        <f t="shared" si="1"/>
        <v/>
      </c>
      <c r="K24" s="147"/>
      <c r="L24" s="148"/>
    </row>
    <row r="25" spans="2:12" ht="20" customHeight="1" x14ac:dyDescent="0.25">
      <c r="C25" s="8" t="s">
        <v>17</v>
      </c>
      <c r="D25" s="9"/>
      <c r="E25" s="77"/>
      <c r="F25" s="176" t="s">
        <v>24</v>
      </c>
      <c r="G25" s="152"/>
      <c r="H25" s="43"/>
      <c r="I25" s="10">
        <v>25</v>
      </c>
      <c r="J25" s="47" t="str">
        <f t="shared" si="1"/>
        <v/>
      </c>
      <c r="K25" s="147"/>
      <c r="L25" s="148"/>
    </row>
    <row r="26" spans="2:12" ht="20" customHeight="1" x14ac:dyDescent="0.25">
      <c r="C26" s="8" t="s">
        <v>18</v>
      </c>
      <c r="D26" s="74"/>
      <c r="E26" s="83"/>
      <c r="F26" s="176" t="s">
        <v>24</v>
      </c>
      <c r="G26" s="152"/>
      <c r="H26" s="43"/>
      <c r="I26" s="10">
        <v>25</v>
      </c>
      <c r="J26" s="47" t="str">
        <f t="shared" si="1"/>
        <v/>
      </c>
      <c r="K26" s="147"/>
      <c r="L26" s="148"/>
    </row>
    <row r="27" spans="2:12" ht="20" customHeight="1" x14ac:dyDescent="0.25">
      <c r="C27" s="8" t="s">
        <v>19</v>
      </c>
      <c r="D27" s="9"/>
      <c r="E27" s="81"/>
      <c r="F27" s="148" t="s">
        <v>24</v>
      </c>
      <c r="G27" s="152"/>
      <c r="H27" s="43"/>
      <c r="I27" s="10">
        <v>25</v>
      </c>
      <c r="J27" s="47" t="str">
        <f t="shared" si="1"/>
        <v/>
      </c>
      <c r="K27" s="147"/>
      <c r="L27" s="148"/>
    </row>
    <row r="28" spans="2:12" ht="20" customHeight="1" x14ac:dyDescent="0.25">
      <c r="C28" s="8" t="s">
        <v>20</v>
      </c>
      <c r="D28" s="9"/>
      <c r="E28" s="77"/>
      <c r="F28" s="176" t="s">
        <v>24</v>
      </c>
      <c r="G28" s="152"/>
      <c r="H28" s="43"/>
      <c r="I28" s="10">
        <v>25</v>
      </c>
      <c r="J28" s="47" t="str">
        <f t="shared" si="1"/>
        <v/>
      </c>
      <c r="K28" s="147"/>
      <c r="L28" s="148"/>
    </row>
    <row r="29" spans="2:12" ht="20" customHeight="1" x14ac:dyDescent="0.25">
      <c r="C29" s="8" t="s">
        <v>21</v>
      </c>
      <c r="D29" s="9"/>
      <c r="E29" s="77"/>
      <c r="F29" s="176" t="s">
        <v>24</v>
      </c>
      <c r="G29" s="152"/>
      <c r="H29" s="43"/>
      <c r="I29" s="10">
        <v>15</v>
      </c>
      <c r="J29" s="47" t="str">
        <f t="shared" si="1"/>
        <v/>
      </c>
      <c r="K29" s="147"/>
      <c r="L29" s="148"/>
    </row>
    <row r="30" spans="2:12" ht="20" customHeight="1" x14ac:dyDescent="0.25">
      <c r="C30" s="8" t="s">
        <v>22</v>
      </c>
      <c r="D30" s="74"/>
      <c r="E30" s="83"/>
      <c r="F30" s="176" t="s">
        <v>24</v>
      </c>
      <c r="G30" s="152"/>
      <c r="H30" s="43"/>
      <c r="I30" s="10">
        <v>15</v>
      </c>
      <c r="J30" s="47" t="str">
        <f t="shared" si="1"/>
        <v/>
      </c>
      <c r="K30" s="147"/>
      <c r="L30" s="148"/>
    </row>
    <row r="31" spans="2:12" ht="20" customHeight="1" thickBot="1" x14ac:dyDescent="0.3">
      <c r="C31" s="8" t="s">
        <v>23</v>
      </c>
      <c r="D31" s="9"/>
      <c r="E31" s="76"/>
      <c r="F31" s="176" t="s">
        <v>24</v>
      </c>
      <c r="G31" s="152"/>
      <c r="H31" s="43"/>
      <c r="I31" s="10">
        <v>5</v>
      </c>
      <c r="J31" s="47" t="str">
        <f t="shared" si="1"/>
        <v/>
      </c>
      <c r="K31" s="152"/>
      <c r="L31" s="152"/>
    </row>
    <row r="32" spans="2:12" ht="20" customHeight="1" x14ac:dyDescent="0.25">
      <c r="C32" s="9"/>
      <c r="D32" s="9"/>
      <c r="E32" s="75"/>
      <c r="F32" s="9"/>
      <c r="G32" s="9"/>
      <c r="H32" s="9"/>
      <c r="I32" s="11" t="s">
        <v>10</v>
      </c>
      <c r="J32" s="40" t="str">
        <f>IF(SUM(J21:J31)&gt;0,SUM(J21:J31),"")</f>
        <v/>
      </c>
      <c r="K32" s="185"/>
      <c r="L32" s="185"/>
    </row>
    <row r="34" spans="2:12" x14ac:dyDescent="0.25">
      <c r="B34" s="1" t="s">
        <v>26</v>
      </c>
    </row>
    <row r="35" spans="2:12" ht="13.75" thickBot="1" x14ac:dyDescent="0.3">
      <c r="B35" s="1"/>
      <c r="E35" s="7" t="s">
        <v>160</v>
      </c>
      <c r="G35" s="15"/>
      <c r="H35" s="15"/>
      <c r="I35" s="40" t="s">
        <v>8</v>
      </c>
      <c r="J35" s="40" t="s">
        <v>152</v>
      </c>
      <c r="K35" s="146" t="s">
        <v>9</v>
      </c>
      <c r="L35" s="146"/>
    </row>
    <row r="36" spans="2:12" ht="20" customHeight="1" x14ac:dyDescent="0.25">
      <c r="C36" s="8" t="s">
        <v>27</v>
      </c>
      <c r="D36" s="9"/>
      <c r="E36" s="80"/>
      <c r="F36" s="9"/>
      <c r="G36" s="16"/>
      <c r="H36" s="43"/>
      <c r="I36" s="10">
        <v>2</v>
      </c>
      <c r="J36" s="47" t="str">
        <f t="shared" ref="J36:J38" si="2">IF(E36=0,"",E36*I36)</f>
        <v/>
      </c>
      <c r="K36" s="147"/>
      <c r="L36" s="148"/>
    </row>
    <row r="37" spans="2:12" ht="20" customHeight="1" x14ac:dyDescent="0.25">
      <c r="C37" s="8" t="s">
        <v>28</v>
      </c>
      <c r="D37" s="74"/>
      <c r="E37" s="83"/>
      <c r="F37" s="72"/>
      <c r="G37" s="16"/>
      <c r="H37" s="43"/>
      <c r="I37" s="10">
        <v>10</v>
      </c>
      <c r="J37" s="47" t="str">
        <f t="shared" si="2"/>
        <v/>
      </c>
      <c r="K37" s="147"/>
      <c r="L37" s="148"/>
    </row>
    <row r="38" spans="2:12" ht="20" customHeight="1" thickBot="1" x14ac:dyDescent="0.3">
      <c r="C38" s="8" t="s">
        <v>29</v>
      </c>
      <c r="D38" s="9"/>
      <c r="E38" s="86"/>
      <c r="F38" s="9"/>
      <c r="G38" s="16"/>
      <c r="H38" s="43"/>
      <c r="I38" s="10">
        <v>5</v>
      </c>
      <c r="J38" s="47" t="str">
        <f t="shared" si="2"/>
        <v/>
      </c>
      <c r="K38" s="152"/>
      <c r="L38" s="152"/>
    </row>
    <row r="39" spans="2:12" ht="20" customHeight="1" x14ac:dyDescent="0.25">
      <c r="C39" s="9"/>
      <c r="D39" s="9"/>
      <c r="E39" s="9"/>
      <c r="F39" s="9"/>
      <c r="G39" s="9"/>
      <c r="H39" s="9"/>
      <c r="I39" s="11" t="s">
        <v>10</v>
      </c>
      <c r="J39" s="40" t="str">
        <f>IF(SUM(J36:J38)&gt;0,SUM(J36:J38),"")</f>
        <v/>
      </c>
      <c r="K39" s="151"/>
      <c r="L39" s="151"/>
    </row>
    <row r="46" spans="2:12" ht="15.75" x14ac:dyDescent="0.3">
      <c r="B46" s="3" t="s">
        <v>0</v>
      </c>
      <c r="I46" s="165"/>
      <c r="J46" s="165"/>
      <c r="K46" s="44"/>
      <c r="L46" s="6" t="s">
        <v>30</v>
      </c>
    </row>
    <row r="47" spans="2:12" x14ac:dyDescent="0.25">
      <c r="I47" s="166"/>
      <c r="J47" s="166"/>
      <c r="K47" s="45"/>
    </row>
    <row r="48" spans="2:12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50" spans="2:12" x14ac:dyDescent="0.25">
      <c r="J50" s="55"/>
    </row>
    <row r="51" spans="2:12" ht="13.95" customHeight="1" x14ac:dyDescent="0.25">
      <c r="B51" s="1" t="s">
        <v>31</v>
      </c>
      <c r="I51" s="163" t="s">
        <v>8</v>
      </c>
      <c r="J51" s="149" t="s">
        <v>152</v>
      </c>
      <c r="K51" s="157" t="s">
        <v>9</v>
      </c>
      <c r="L51" s="158"/>
    </row>
    <row r="52" spans="2:12" ht="13.75" thickBot="1" x14ac:dyDescent="0.3">
      <c r="G52" s="7" t="s">
        <v>160</v>
      </c>
      <c r="H52" s="7"/>
      <c r="I52" s="164"/>
      <c r="J52" s="150"/>
      <c r="K52" s="159"/>
      <c r="L52" s="160"/>
    </row>
    <row r="53" spans="2:12" ht="20.95" customHeight="1" x14ac:dyDescent="0.25">
      <c r="B53" s="174" t="s">
        <v>35</v>
      </c>
      <c r="C53" s="174"/>
      <c r="D53" s="174"/>
      <c r="E53" s="174"/>
      <c r="F53" s="174"/>
      <c r="G53" s="80"/>
      <c r="H53" s="87"/>
      <c r="I53" s="10">
        <v>30</v>
      </c>
      <c r="J53" s="47" t="str">
        <f>IF(G53=0,"",G53*I53)</f>
        <v/>
      </c>
      <c r="K53" s="147"/>
      <c r="L53" s="148"/>
    </row>
    <row r="54" spans="2:12" ht="20.95" customHeight="1" x14ac:dyDescent="0.25">
      <c r="B54" s="174" t="s">
        <v>39</v>
      </c>
      <c r="C54" s="174"/>
      <c r="D54" s="174"/>
      <c r="E54" s="174"/>
      <c r="F54" s="179"/>
      <c r="G54" s="83"/>
      <c r="H54" s="87"/>
      <c r="I54" s="10">
        <v>20</v>
      </c>
      <c r="J54" s="47" t="str">
        <f t="shared" ref="J54:J60" si="3">IF(G54=0,"",G54*I54)</f>
        <v/>
      </c>
      <c r="K54" s="147"/>
      <c r="L54" s="148"/>
    </row>
    <row r="55" spans="2:12" ht="20.95" customHeight="1" x14ac:dyDescent="0.25">
      <c r="B55" s="174" t="s">
        <v>36</v>
      </c>
      <c r="C55" s="174"/>
      <c r="D55" s="174"/>
      <c r="E55" s="174"/>
      <c r="F55" s="174"/>
      <c r="G55" s="81"/>
      <c r="H55" s="87"/>
      <c r="I55" s="10">
        <v>15</v>
      </c>
      <c r="J55" s="47" t="str">
        <f t="shared" si="3"/>
        <v/>
      </c>
      <c r="K55" s="147"/>
      <c r="L55" s="148"/>
    </row>
    <row r="56" spans="2:12" ht="20.95" customHeight="1" x14ac:dyDescent="0.25">
      <c r="B56" s="174" t="s">
        <v>37</v>
      </c>
      <c r="C56" s="174"/>
      <c r="D56" s="174"/>
      <c r="E56" s="174"/>
      <c r="F56" s="174"/>
      <c r="G56" s="81"/>
      <c r="H56" s="63"/>
      <c r="I56" s="10">
        <v>10</v>
      </c>
      <c r="J56" s="47" t="str">
        <f t="shared" si="3"/>
        <v/>
      </c>
      <c r="K56" s="147"/>
      <c r="L56" s="148"/>
    </row>
    <row r="57" spans="2:12" ht="20.95" customHeight="1" x14ac:dyDescent="0.25">
      <c r="B57" s="174" t="s">
        <v>38</v>
      </c>
      <c r="C57" s="174"/>
      <c r="D57" s="174"/>
      <c r="E57" s="174"/>
      <c r="F57" s="174"/>
      <c r="G57" s="81"/>
      <c r="H57" s="87"/>
      <c r="I57" s="10">
        <v>5</v>
      </c>
      <c r="J57" s="47" t="str">
        <f t="shared" si="3"/>
        <v/>
      </c>
      <c r="K57" s="147"/>
      <c r="L57" s="148"/>
    </row>
    <row r="58" spans="2:12" ht="20.95" customHeight="1" x14ac:dyDescent="0.25">
      <c r="B58" s="173" t="s">
        <v>33</v>
      </c>
      <c r="C58" s="174"/>
      <c r="D58" s="174"/>
      <c r="E58" s="174"/>
      <c r="F58" s="179"/>
      <c r="G58" s="89"/>
      <c r="H58" s="63"/>
      <c r="I58" s="10">
        <v>2</v>
      </c>
      <c r="J58" s="47" t="str">
        <f t="shared" si="3"/>
        <v/>
      </c>
      <c r="K58" s="147"/>
      <c r="L58" s="148"/>
    </row>
    <row r="59" spans="2:12" ht="20.95" customHeight="1" x14ac:dyDescent="0.25">
      <c r="B59" s="173" t="s">
        <v>156</v>
      </c>
      <c r="C59" s="174"/>
      <c r="D59" s="174"/>
      <c r="E59" s="174"/>
      <c r="F59" s="174"/>
      <c r="G59" s="81"/>
      <c r="H59" s="87"/>
      <c r="I59" s="10">
        <v>5</v>
      </c>
      <c r="J59" s="47" t="str">
        <f t="shared" si="3"/>
        <v/>
      </c>
      <c r="K59" s="147"/>
      <c r="L59" s="148"/>
    </row>
    <row r="60" spans="2:12" ht="20.95" customHeight="1" thickBot="1" x14ac:dyDescent="0.3">
      <c r="B60" s="173" t="s">
        <v>34</v>
      </c>
      <c r="C60" s="174"/>
      <c r="D60" s="174"/>
      <c r="E60" s="174"/>
      <c r="F60" s="174"/>
      <c r="G60" s="86"/>
      <c r="H60" s="87"/>
      <c r="I60" s="10">
        <v>2</v>
      </c>
      <c r="J60" s="47" t="str">
        <f t="shared" si="3"/>
        <v/>
      </c>
      <c r="K60" s="152"/>
      <c r="L60" s="152"/>
    </row>
    <row r="61" spans="2:12" ht="20" customHeight="1" x14ac:dyDescent="0.25">
      <c r="B61" s="175" t="s">
        <v>40</v>
      </c>
      <c r="C61" s="175"/>
      <c r="D61" s="175"/>
      <c r="E61" s="175"/>
      <c r="F61" s="174"/>
      <c r="G61" s="88"/>
      <c r="H61" s="12"/>
      <c r="I61" s="11" t="s">
        <v>10</v>
      </c>
      <c r="J61" s="40" t="str">
        <f>IF(SUM(J53:J60)&gt;0,SUM(J53:J60),"")</f>
        <v/>
      </c>
      <c r="K61" s="151"/>
      <c r="L61" s="151"/>
    </row>
    <row r="64" spans="2:12" x14ac:dyDescent="0.25">
      <c r="B64" s="1" t="s">
        <v>41</v>
      </c>
    </row>
    <row r="65" spans="1:13" ht="18.649999999999999" customHeight="1" thickBot="1" x14ac:dyDescent="0.3">
      <c r="G65" s="7" t="s">
        <v>160</v>
      </c>
      <c r="H65" s="7"/>
      <c r="I65" s="40" t="s">
        <v>8</v>
      </c>
      <c r="J65" s="40" t="s">
        <v>152</v>
      </c>
      <c r="K65" s="146" t="s">
        <v>9</v>
      </c>
      <c r="L65" s="146"/>
    </row>
    <row r="66" spans="1:13" ht="20" customHeight="1" x14ac:dyDescent="0.25">
      <c r="C66" s="5" t="s">
        <v>42</v>
      </c>
      <c r="G66" s="80"/>
      <c r="H66" s="87"/>
      <c r="I66" s="10">
        <v>10</v>
      </c>
      <c r="J66" s="47" t="str">
        <f t="shared" ref="J66:J71" si="4">IF(G66=0,"",G66*I66)</f>
        <v/>
      </c>
      <c r="K66" s="147"/>
      <c r="L66" s="148"/>
    </row>
    <row r="67" spans="1:13" ht="20" customHeight="1" x14ac:dyDescent="0.25">
      <c r="C67" s="5" t="s">
        <v>43</v>
      </c>
      <c r="G67" s="81"/>
      <c r="H67" s="63"/>
      <c r="I67" s="10">
        <v>20</v>
      </c>
      <c r="J67" s="47" t="str">
        <f t="shared" si="4"/>
        <v/>
      </c>
      <c r="K67" s="147"/>
      <c r="L67" s="148"/>
    </row>
    <row r="68" spans="1:13" ht="20" customHeight="1" x14ac:dyDescent="0.25">
      <c r="C68" s="5" t="s">
        <v>44</v>
      </c>
      <c r="G68" s="81"/>
      <c r="H68" s="87"/>
      <c r="I68" s="10">
        <v>5</v>
      </c>
      <c r="J68" s="47" t="str">
        <f t="shared" si="4"/>
        <v/>
      </c>
      <c r="K68" s="147"/>
      <c r="L68" s="148"/>
    </row>
    <row r="69" spans="1:13" ht="20" customHeight="1" x14ac:dyDescent="0.25">
      <c r="C69" s="5" t="s">
        <v>45</v>
      </c>
      <c r="G69" s="81"/>
      <c r="H69" s="63"/>
      <c r="I69" s="10">
        <v>40</v>
      </c>
      <c r="J69" s="47" t="str">
        <f t="shared" si="4"/>
        <v/>
      </c>
      <c r="K69" s="147"/>
      <c r="L69" s="148"/>
    </row>
    <row r="70" spans="1:13" ht="20" customHeight="1" x14ac:dyDescent="0.25">
      <c r="C70" s="5" t="s">
        <v>46</v>
      </c>
      <c r="G70" s="81"/>
      <c r="H70" s="87"/>
      <c r="I70" s="10">
        <v>20</v>
      </c>
      <c r="J70" s="47" t="str">
        <f t="shared" si="4"/>
        <v/>
      </c>
      <c r="K70" s="147"/>
      <c r="L70" s="148"/>
    </row>
    <row r="71" spans="1:13" ht="20" customHeight="1" thickBot="1" x14ac:dyDescent="0.3">
      <c r="C71" s="5" t="s">
        <v>47</v>
      </c>
      <c r="F71" s="91"/>
      <c r="G71" s="90"/>
      <c r="H71" s="87"/>
      <c r="I71" s="10">
        <v>5</v>
      </c>
      <c r="J71" s="47" t="str">
        <f t="shared" si="4"/>
        <v/>
      </c>
      <c r="K71" s="152"/>
      <c r="L71" s="152"/>
    </row>
    <row r="72" spans="1:13" ht="20" customHeight="1" x14ac:dyDescent="0.25">
      <c r="G72" s="75"/>
      <c r="H72" s="13"/>
      <c r="I72" s="11" t="s">
        <v>10</v>
      </c>
      <c r="J72" s="40" t="str">
        <f>IF(SUM(J66:J71)&gt;0,SUM(J66:J71),"")</f>
        <v/>
      </c>
      <c r="K72" s="151"/>
      <c r="L72" s="151"/>
    </row>
    <row r="75" spans="1:13" x14ac:dyDescent="0.25">
      <c r="B75" s="1" t="s">
        <v>48</v>
      </c>
    </row>
    <row r="76" spans="1:13" ht="19.149999999999999" customHeight="1" x14ac:dyDescent="0.25">
      <c r="B76" s="14" t="s">
        <v>49</v>
      </c>
      <c r="G76" s="92" t="s">
        <v>50</v>
      </c>
      <c r="H76" s="14"/>
    </row>
    <row r="77" spans="1:13" ht="20" customHeight="1" x14ac:dyDescent="0.25">
      <c r="A77" s="12"/>
      <c r="B77" s="193"/>
      <c r="C77" s="194"/>
      <c r="D77" s="194"/>
      <c r="E77" s="194"/>
      <c r="F77" s="195"/>
      <c r="G77" s="196"/>
      <c r="H77" s="196"/>
      <c r="I77" s="196"/>
      <c r="J77" s="196"/>
      <c r="K77" s="196"/>
      <c r="L77" s="197"/>
      <c r="M77" s="123"/>
    </row>
    <row r="78" spans="1:13" ht="20" customHeight="1" x14ac:dyDescent="0.25">
      <c r="A78" s="12"/>
      <c r="B78" s="182"/>
      <c r="C78" s="183"/>
      <c r="D78" s="183"/>
      <c r="E78" s="183"/>
      <c r="F78" s="183"/>
      <c r="G78" s="188"/>
      <c r="H78" s="188"/>
      <c r="I78" s="188"/>
      <c r="J78" s="188"/>
      <c r="K78" s="188"/>
      <c r="L78" s="189"/>
      <c r="M78" s="12"/>
    </row>
    <row r="79" spans="1:13" ht="20" customHeight="1" x14ac:dyDescent="0.25">
      <c r="B79" s="182"/>
      <c r="C79" s="183"/>
      <c r="D79" s="183"/>
      <c r="E79" s="183"/>
      <c r="F79" s="184"/>
      <c r="G79" s="188"/>
      <c r="H79" s="188"/>
      <c r="I79" s="188"/>
      <c r="J79" s="188"/>
      <c r="K79" s="188"/>
      <c r="L79" s="189"/>
      <c r="M79" s="12"/>
    </row>
    <row r="80" spans="1:13" ht="20" customHeight="1" x14ac:dyDescent="0.25">
      <c r="B80" s="182"/>
      <c r="C80" s="183"/>
      <c r="D80" s="183"/>
      <c r="E80" s="183"/>
      <c r="F80" s="184"/>
      <c r="G80" s="188"/>
      <c r="H80" s="188"/>
      <c r="I80" s="188"/>
      <c r="J80" s="188"/>
      <c r="K80" s="188"/>
      <c r="L80" s="189"/>
      <c r="M80" s="12"/>
    </row>
    <row r="81" spans="1:13" ht="20" customHeight="1" x14ac:dyDescent="0.25">
      <c r="B81" s="182"/>
      <c r="C81" s="183"/>
      <c r="D81" s="183"/>
      <c r="E81" s="183"/>
      <c r="F81" s="184"/>
      <c r="G81" s="188"/>
      <c r="H81" s="188"/>
      <c r="I81" s="188"/>
      <c r="J81" s="188"/>
      <c r="K81" s="188"/>
      <c r="L81" s="189"/>
      <c r="M81" s="12"/>
    </row>
    <row r="82" spans="1:13" ht="20" customHeight="1" x14ac:dyDescent="0.25">
      <c r="A82" s="12"/>
      <c r="B82" s="182"/>
      <c r="C82" s="183"/>
      <c r="D82" s="183"/>
      <c r="E82" s="183"/>
      <c r="F82" s="183"/>
      <c r="G82" s="188"/>
      <c r="H82" s="188"/>
      <c r="I82" s="188"/>
      <c r="J82" s="188"/>
      <c r="K82" s="188"/>
      <c r="L82" s="189"/>
      <c r="M82" s="12"/>
    </row>
    <row r="83" spans="1:13" ht="20" customHeight="1" x14ac:dyDescent="0.25">
      <c r="A83" s="12"/>
      <c r="B83" s="182"/>
      <c r="C83" s="183"/>
      <c r="D83" s="183"/>
      <c r="E83" s="183"/>
      <c r="F83" s="183"/>
      <c r="G83" s="188"/>
      <c r="H83" s="188"/>
      <c r="I83" s="188"/>
      <c r="J83" s="188"/>
      <c r="K83" s="188"/>
      <c r="L83" s="189"/>
    </row>
    <row r="84" spans="1:13" ht="20" customHeight="1" x14ac:dyDescent="0.25">
      <c r="B84" s="182"/>
      <c r="C84" s="183"/>
      <c r="D84" s="183"/>
      <c r="E84" s="183"/>
      <c r="F84" s="184"/>
      <c r="G84" s="188"/>
      <c r="H84" s="188"/>
      <c r="I84" s="188"/>
      <c r="J84" s="188"/>
      <c r="K84" s="188"/>
      <c r="L84" s="189"/>
      <c r="M84" s="12"/>
    </row>
    <row r="85" spans="1:13" ht="20" customHeight="1" x14ac:dyDescent="0.25">
      <c r="B85" s="182"/>
      <c r="C85" s="183"/>
      <c r="D85" s="183"/>
      <c r="E85" s="183"/>
      <c r="F85" s="184"/>
      <c r="G85" s="188"/>
      <c r="H85" s="188"/>
      <c r="I85" s="188"/>
      <c r="J85" s="188"/>
      <c r="K85" s="188"/>
      <c r="L85" s="189"/>
      <c r="M85" s="12"/>
    </row>
    <row r="86" spans="1:13" ht="20" customHeight="1" x14ac:dyDescent="0.25">
      <c r="B86" s="190"/>
      <c r="C86" s="191"/>
      <c r="D86" s="191"/>
      <c r="E86" s="191"/>
      <c r="F86" s="192"/>
      <c r="G86" s="180"/>
      <c r="H86" s="180"/>
      <c r="I86" s="180"/>
      <c r="J86" s="180"/>
      <c r="K86" s="180"/>
      <c r="L86" s="181"/>
      <c r="M86" s="123"/>
    </row>
    <row r="87" spans="1:13" ht="13.95" customHeight="1" x14ac:dyDescent="0.25">
      <c r="B87" s="186"/>
      <c r="C87" s="186"/>
      <c r="D87" s="186"/>
      <c r="E87" s="186"/>
      <c r="F87" s="186"/>
      <c r="G87" s="187"/>
      <c r="H87" s="187"/>
      <c r="I87" s="187"/>
      <c r="J87" s="187"/>
      <c r="K87" s="187"/>
      <c r="L87" s="187"/>
    </row>
    <row r="88" spans="1:13" ht="13.95" customHeight="1" x14ac:dyDescent="0.3">
      <c r="B88" s="3" t="s">
        <v>0</v>
      </c>
      <c r="I88" s="165"/>
      <c r="J88" s="165"/>
      <c r="K88" s="44"/>
      <c r="L88" s="6" t="s">
        <v>51</v>
      </c>
    </row>
    <row r="89" spans="1:13" x14ac:dyDescent="0.25">
      <c r="I89" s="166"/>
      <c r="J89" s="166"/>
      <c r="K89" s="45"/>
    </row>
    <row r="90" spans="1:13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2" spans="1:13" x14ac:dyDescent="0.25">
      <c r="J92" s="55"/>
    </row>
    <row r="93" spans="1:13" ht="13.95" customHeight="1" x14ac:dyDescent="0.25">
      <c r="B93" s="1" t="s">
        <v>52</v>
      </c>
      <c r="I93" s="163" t="s">
        <v>8</v>
      </c>
      <c r="J93" s="149" t="s">
        <v>152</v>
      </c>
      <c r="K93" s="157" t="s">
        <v>9</v>
      </c>
      <c r="L93" s="158"/>
    </row>
    <row r="94" spans="1:13" ht="13.75" thickBot="1" x14ac:dyDescent="0.3">
      <c r="B94" s="1" t="s">
        <v>53</v>
      </c>
      <c r="G94" s="7" t="s">
        <v>160</v>
      </c>
      <c r="H94" s="7"/>
      <c r="I94" s="164"/>
      <c r="J94" s="150"/>
      <c r="K94" s="159"/>
      <c r="L94" s="160"/>
    </row>
    <row r="95" spans="1:13" ht="20" customHeight="1" x14ac:dyDescent="0.25">
      <c r="C95" s="8" t="s">
        <v>54</v>
      </c>
      <c r="D95" s="9"/>
      <c r="E95" s="9"/>
      <c r="F95" s="9"/>
      <c r="G95" s="80"/>
      <c r="H95" s="63"/>
      <c r="I95" s="10">
        <v>20</v>
      </c>
      <c r="J95" s="47" t="str">
        <f t="shared" ref="J95:J106" si="5">IF(G95=0,"",G95*I95)</f>
        <v/>
      </c>
      <c r="K95" s="147"/>
      <c r="L95" s="148"/>
    </row>
    <row r="96" spans="1:13" ht="20" customHeight="1" thickBot="1" x14ac:dyDescent="0.3">
      <c r="C96" s="8" t="s">
        <v>55</v>
      </c>
      <c r="D96" s="9"/>
      <c r="E96" s="9"/>
      <c r="F96" s="9"/>
      <c r="G96" s="86"/>
      <c r="H96" s="87"/>
      <c r="I96" s="10">
        <v>10</v>
      </c>
      <c r="J96" s="47" t="str">
        <f t="shared" si="5"/>
        <v/>
      </c>
      <c r="K96" s="147"/>
      <c r="L96" s="148"/>
    </row>
    <row r="97" spans="2:15" ht="13.75" thickBot="1" x14ac:dyDescent="0.3">
      <c r="B97" s="1" t="s">
        <v>56</v>
      </c>
      <c r="G97" s="93"/>
    </row>
    <row r="98" spans="2:15" ht="20" customHeight="1" x14ac:dyDescent="0.25">
      <c r="C98" s="8" t="s">
        <v>57</v>
      </c>
      <c r="D98" s="9"/>
      <c r="E98" s="9"/>
      <c r="F98" s="74"/>
      <c r="G98" s="94"/>
      <c r="H98" s="87"/>
      <c r="I98" s="10">
        <v>80</v>
      </c>
      <c r="J98" s="47" t="str">
        <f t="shared" si="5"/>
        <v/>
      </c>
      <c r="K98" s="147"/>
      <c r="L98" s="148"/>
    </row>
    <row r="99" spans="2:15" ht="20" customHeight="1" x14ac:dyDescent="0.25">
      <c r="C99" s="8" t="s">
        <v>58</v>
      </c>
      <c r="D99" s="9"/>
      <c r="E99" s="9"/>
      <c r="F99" s="9"/>
      <c r="G99" s="81"/>
      <c r="H99" s="63"/>
      <c r="I99" s="10">
        <v>60</v>
      </c>
      <c r="J99" s="47" t="str">
        <f t="shared" si="5"/>
        <v/>
      </c>
      <c r="K99" s="147"/>
      <c r="L99" s="148"/>
    </row>
    <row r="100" spans="2:15" ht="20" customHeight="1" x14ac:dyDescent="0.25">
      <c r="C100" s="8" t="s">
        <v>59</v>
      </c>
      <c r="D100" s="9"/>
      <c r="E100" s="9"/>
      <c r="F100" s="74"/>
      <c r="G100" s="83"/>
      <c r="H100" s="87"/>
      <c r="I100" s="10">
        <v>30</v>
      </c>
      <c r="J100" s="47" t="str">
        <f t="shared" si="5"/>
        <v/>
      </c>
      <c r="K100" s="147"/>
      <c r="L100" s="148"/>
    </row>
    <row r="101" spans="2:15" ht="20" customHeight="1" x14ac:dyDescent="0.25">
      <c r="C101" s="8" t="s">
        <v>60</v>
      </c>
      <c r="D101" s="9"/>
      <c r="E101" s="9"/>
      <c r="F101" s="74"/>
      <c r="G101" s="89"/>
      <c r="H101" s="63"/>
      <c r="I101" s="10">
        <v>5</v>
      </c>
      <c r="J101" s="47" t="str">
        <f t="shared" si="5"/>
        <v/>
      </c>
      <c r="K101" s="147"/>
      <c r="L101" s="148"/>
    </row>
    <row r="102" spans="2:15" ht="20" customHeight="1" x14ac:dyDescent="0.25">
      <c r="C102" s="8" t="s">
        <v>61</v>
      </c>
      <c r="D102" s="9"/>
      <c r="E102" s="9"/>
      <c r="F102" s="74"/>
      <c r="G102" s="83"/>
      <c r="H102" s="87"/>
      <c r="I102" s="10">
        <v>15</v>
      </c>
      <c r="J102" s="47" t="str">
        <f t="shared" si="5"/>
        <v/>
      </c>
      <c r="K102" s="147"/>
      <c r="L102" s="148"/>
    </row>
    <row r="103" spans="2:15" ht="20" customHeight="1" x14ac:dyDescent="0.25">
      <c r="C103" s="8" t="s">
        <v>62</v>
      </c>
      <c r="D103" s="9"/>
      <c r="E103" s="9"/>
      <c r="F103" s="9"/>
      <c r="G103" s="81"/>
      <c r="H103" s="63"/>
      <c r="I103" s="10">
        <v>10</v>
      </c>
      <c r="J103" s="47" t="str">
        <f t="shared" si="5"/>
        <v/>
      </c>
      <c r="K103" s="147"/>
      <c r="L103" s="148"/>
    </row>
    <row r="104" spans="2:15" ht="20" customHeight="1" x14ac:dyDescent="0.25">
      <c r="C104" s="8" t="s">
        <v>63</v>
      </c>
      <c r="D104" s="9"/>
      <c r="E104" s="9"/>
      <c r="F104" s="74"/>
      <c r="G104" s="83"/>
      <c r="H104" s="87"/>
      <c r="I104" s="10">
        <v>5</v>
      </c>
      <c r="J104" s="47" t="str">
        <f t="shared" si="5"/>
        <v/>
      </c>
      <c r="K104" s="147"/>
      <c r="L104" s="148"/>
    </row>
    <row r="105" spans="2:15" ht="20" customHeight="1" x14ac:dyDescent="0.25">
      <c r="C105" s="8" t="s">
        <v>64</v>
      </c>
      <c r="D105" s="9"/>
      <c r="E105" s="9"/>
      <c r="F105" s="9"/>
      <c r="G105" s="81"/>
      <c r="H105" s="63"/>
      <c r="I105" s="10">
        <v>3</v>
      </c>
      <c r="J105" s="47" t="str">
        <f t="shared" si="5"/>
        <v/>
      </c>
      <c r="K105" s="147"/>
      <c r="L105" s="148"/>
    </row>
    <row r="106" spans="2:15" ht="20" customHeight="1" thickBot="1" x14ac:dyDescent="0.3">
      <c r="C106" s="8" t="s">
        <v>65</v>
      </c>
      <c r="D106" s="9"/>
      <c r="E106" s="9"/>
      <c r="F106" s="74"/>
      <c r="G106" s="90"/>
      <c r="H106" s="87"/>
      <c r="I106" s="10">
        <v>5</v>
      </c>
      <c r="J106" s="47" t="str">
        <f t="shared" si="5"/>
        <v/>
      </c>
      <c r="K106" s="152"/>
      <c r="L106" s="152"/>
    </row>
    <row r="107" spans="2:15" ht="20" customHeight="1" x14ac:dyDescent="0.25">
      <c r="C107" s="9"/>
      <c r="D107" s="9"/>
      <c r="E107" s="9"/>
      <c r="F107" s="9"/>
      <c r="G107" s="75"/>
      <c r="H107" s="9"/>
      <c r="I107" s="11" t="s">
        <v>10</v>
      </c>
      <c r="J107" s="40" t="str">
        <f>IF(SUM(J95:J106)&gt;0,SUM(J95:J106),"")</f>
        <v/>
      </c>
      <c r="K107" s="151"/>
      <c r="L107" s="151"/>
    </row>
    <row r="109" spans="2:15" x14ac:dyDescent="0.25">
      <c r="F109" s="206" t="s">
        <v>154</v>
      </c>
      <c r="I109" s="206" t="s">
        <v>153</v>
      </c>
    </row>
    <row r="110" spans="2:15" ht="13.75" thickBot="1" x14ac:dyDescent="0.3">
      <c r="B110" s="1" t="s">
        <v>66</v>
      </c>
      <c r="D110" t="s">
        <v>67</v>
      </c>
      <c r="F110" s="207"/>
      <c r="G110" s="7" t="s">
        <v>160</v>
      </c>
      <c r="H110" s="46" t="s">
        <v>152</v>
      </c>
      <c r="I110" s="207"/>
      <c r="J110" s="7" t="s">
        <v>160</v>
      </c>
      <c r="K110" s="46" t="s">
        <v>152</v>
      </c>
      <c r="L110" s="18"/>
    </row>
    <row r="111" spans="2:15" ht="20" customHeight="1" x14ac:dyDescent="0.25">
      <c r="C111" s="9" t="s">
        <v>68</v>
      </c>
      <c r="D111" s="9"/>
      <c r="E111" s="9"/>
      <c r="F111" s="96">
        <v>50</v>
      </c>
      <c r="G111" s="80"/>
      <c r="H111" s="95" t="str">
        <f>IF(G111=0,"",F111*G111)</f>
        <v/>
      </c>
      <c r="I111" s="101">
        <v>25</v>
      </c>
      <c r="J111" s="102"/>
      <c r="K111" s="103" t="str">
        <f>IF(J111=0,"",I111*J111)</f>
        <v/>
      </c>
      <c r="L111" s="36"/>
      <c r="O111" s="12"/>
    </row>
    <row r="112" spans="2:15" ht="20" customHeight="1" x14ac:dyDescent="0.25">
      <c r="C112" s="9" t="s">
        <v>69</v>
      </c>
      <c r="D112" s="9"/>
      <c r="E112" s="9"/>
      <c r="F112" s="97">
        <v>40</v>
      </c>
      <c r="G112" s="81"/>
      <c r="H112" s="95" t="str">
        <f>IF(G112=0,"",F112*G112)</f>
        <v/>
      </c>
      <c r="I112" s="106">
        <v>20</v>
      </c>
      <c r="J112" s="81"/>
      <c r="K112" s="103" t="str">
        <f t="shared" ref="K112:K124" si="6">IF(J112=0,"",I112*J112)</f>
        <v/>
      </c>
      <c r="L112" s="31"/>
    </row>
    <row r="113" spans="3:16" ht="20" customHeight="1" x14ac:dyDescent="0.25">
      <c r="C113" s="9" t="s">
        <v>70</v>
      </c>
      <c r="D113" s="9"/>
      <c r="E113" s="9"/>
      <c r="F113" s="97">
        <v>30</v>
      </c>
      <c r="G113" s="81"/>
      <c r="H113" s="95" t="str">
        <f t="shared" ref="H113:H124" si="7">IF(G113=0,"",F113*G113)</f>
        <v/>
      </c>
      <c r="I113" s="106">
        <v>15</v>
      </c>
      <c r="J113" s="81"/>
      <c r="K113" s="103" t="str">
        <f t="shared" si="6"/>
        <v/>
      </c>
      <c r="L113" s="31"/>
    </row>
    <row r="114" spans="3:16" ht="20" customHeight="1" x14ac:dyDescent="0.25">
      <c r="C114" s="9" t="s">
        <v>71</v>
      </c>
      <c r="D114" s="9"/>
      <c r="E114" s="9"/>
      <c r="F114" s="97">
        <v>25</v>
      </c>
      <c r="G114" s="81"/>
      <c r="H114" s="95" t="str">
        <f t="shared" si="7"/>
        <v/>
      </c>
      <c r="I114" s="106">
        <v>13</v>
      </c>
      <c r="J114" s="81"/>
      <c r="K114" s="103" t="str">
        <f t="shared" si="6"/>
        <v/>
      </c>
      <c r="L114" s="31"/>
    </row>
    <row r="115" spans="3:16" ht="20" customHeight="1" x14ac:dyDescent="0.25">
      <c r="C115" s="9" t="s">
        <v>72</v>
      </c>
      <c r="D115" s="9"/>
      <c r="E115" s="9"/>
      <c r="F115" s="98">
        <v>20</v>
      </c>
      <c r="G115" s="83"/>
      <c r="H115" s="95" t="str">
        <f t="shared" si="7"/>
        <v/>
      </c>
      <c r="I115" s="105">
        <v>10</v>
      </c>
      <c r="J115" s="81"/>
      <c r="K115" s="103" t="str">
        <f t="shared" si="6"/>
        <v/>
      </c>
      <c r="L115" s="31"/>
    </row>
    <row r="116" spans="3:16" ht="20" customHeight="1" x14ac:dyDescent="0.25">
      <c r="C116" s="9" t="s">
        <v>73</v>
      </c>
      <c r="D116" s="9"/>
      <c r="E116" s="9"/>
      <c r="F116" s="98">
        <v>20</v>
      </c>
      <c r="G116" s="83"/>
      <c r="H116" s="95" t="str">
        <f t="shared" si="7"/>
        <v/>
      </c>
      <c r="I116" s="105">
        <v>10</v>
      </c>
      <c r="J116" s="81"/>
      <c r="K116" s="103" t="str">
        <f t="shared" si="6"/>
        <v/>
      </c>
      <c r="L116" s="31"/>
    </row>
    <row r="117" spans="3:16" ht="20" customHeight="1" x14ac:dyDescent="0.25">
      <c r="C117" s="9" t="s">
        <v>74</v>
      </c>
      <c r="D117" s="9"/>
      <c r="E117" s="9"/>
      <c r="F117" s="98">
        <v>10</v>
      </c>
      <c r="G117" s="83"/>
      <c r="H117" s="95" t="str">
        <f t="shared" si="7"/>
        <v/>
      </c>
      <c r="I117" s="105">
        <v>5</v>
      </c>
      <c r="J117" s="81"/>
      <c r="K117" s="103" t="str">
        <f t="shared" si="6"/>
        <v/>
      </c>
      <c r="L117" s="31"/>
    </row>
    <row r="118" spans="3:16" ht="20" customHeight="1" x14ac:dyDescent="0.25">
      <c r="C118" s="9" t="s">
        <v>75</v>
      </c>
      <c r="D118" s="9"/>
      <c r="E118" s="9"/>
      <c r="F118" s="98">
        <v>5</v>
      </c>
      <c r="G118" s="83"/>
      <c r="H118" s="95" t="str">
        <f t="shared" si="7"/>
        <v/>
      </c>
      <c r="I118" s="104">
        <v>3</v>
      </c>
      <c r="J118" s="83"/>
      <c r="K118" s="103" t="str">
        <f t="shared" si="6"/>
        <v/>
      </c>
      <c r="L118" s="31"/>
    </row>
    <row r="119" spans="3:16" ht="20" customHeight="1" x14ac:dyDescent="0.25">
      <c r="C119" s="9" t="s">
        <v>76</v>
      </c>
      <c r="D119" s="9"/>
      <c r="E119" s="9"/>
      <c r="F119" s="97">
        <v>2</v>
      </c>
      <c r="G119" s="81"/>
      <c r="H119" s="95" t="str">
        <f t="shared" si="7"/>
        <v/>
      </c>
      <c r="I119" s="105">
        <v>1</v>
      </c>
      <c r="J119" s="81"/>
      <c r="K119" s="103" t="str">
        <f t="shared" si="6"/>
        <v/>
      </c>
      <c r="L119" s="31"/>
    </row>
    <row r="120" spans="3:16" ht="20" customHeight="1" x14ac:dyDescent="0.25">
      <c r="C120" s="37" t="s">
        <v>81</v>
      </c>
      <c r="D120" s="9"/>
      <c r="E120" s="9"/>
      <c r="F120" s="97">
        <v>10</v>
      </c>
      <c r="G120" s="77"/>
      <c r="H120" s="95" t="str">
        <f t="shared" si="7"/>
        <v/>
      </c>
      <c r="I120" s="104">
        <v>5</v>
      </c>
      <c r="J120" s="89"/>
      <c r="K120" s="103" t="str">
        <f t="shared" si="6"/>
        <v/>
      </c>
      <c r="L120" s="31"/>
      <c r="P120" s="12"/>
    </row>
    <row r="121" spans="3:16" ht="20" customHeight="1" x14ac:dyDescent="0.25">
      <c r="C121" s="9" t="s">
        <v>77</v>
      </c>
      <c r="D121" s="9"/>
      <c r="E121" s="9"/>
      <c r="F121" s="97">
        <v>10</v>
      </c>
      <c r="G121" s="77"/>
      <c r="H121" s="95" t="str">
        <f t="shared" si="7"/>
        <v/>
      </c>
      <c r="I121" s="105">
        <v>5</v>
      </c>
      <c r="J121" s="81"/>
      <c r="K121" s="103" t="str">
        <f t="shared" si="6"/>
        <v/>
      </c>
      <c r="L121" s="31"/>
    </row>
    <row r="122" spans="3:16" ht="20" customHeight="1" x14ac:dyDescent="0.25">
      <c r="C122" s="9" t="s">
        <v>78</v>
      </c>
      <c r="D122" s="9"/>
      <c r="E122" s="9"/>
      <c r="F122" s="97">
        <v>20</v>
      </c>
      <c r="G122" s="77"/>
      <c r="H122" s="95" t="str">
        <f t="shared" si="7"/>
        <v/>
      </c>
      <c r="I122" s="105">
        <v>10</v>
      </c>
      <c r="J122" s="81"/>
      <c r="K122" s="103" t="str">
        <f t="shared" si="6"/>
        <v/>
      </c>
      <c r="L122" s="31"/>
    </row>
    <row r="123" spans="3:16" ht="20" customHeight="1" x14ac:dyDescent="0.25">
      <c r="C123" s="37" t="s">
        <v>79</v>
      </c>
      <c r="D123" s="9"/>
      <c r="E123" s="9"/>
      <c r="F123" s="98">
        <v>5</v>
      </c>
      <c r="G123" s="81"/>
      <c r="H123" s="95" t="str">
        <f t="shared" si="7"/>
        <v/>
      </c>
      <c r="I123" s="105">
        <v>3</v>
      </c>
      <c r="J123" s="81"/>
      <c r="K123" s="103" t="str">
        <f t="shared" si="6"/>
        <v/>
      </c>
      <c r="L123" s="31"/>
    </row>
    <row r="124" spans="3:16" ht="20" customHeight="1" thickBot="1" x14ac:dyDescent="0.3">
      <c r="C124" s="9" t="s">
        <v>80</v>
      </c>
      <c r="D124" s="9"/>
      <c r="E124" s="9"/>
      <c r="F124" s="98">
        <v>3</v>
      </c>
      <c r="G124" s="90"/>
      <c r="H124" s="95" t="str">
        <f t="shared" si="7"/>
        <v/>
      </c>
      <c r="I124" s="105">
        <v>2</v>
      </c>
      <c r="J124" s="86"/>
      <c r="K124" s="103" t="str">
        <f t="shared" si="6"/>
        <v/>
      </c>
      <c r="L124" s="48"/>
    </row>
    <row r="125" spans="3:16" ht="20" customHeight="1" x14ac:dyDescent="0.25">
      <c r="C125" s="9"/>
      <c r="D125" s="9"/>
      <c r="E125" s="9"/>
      <c r="F125" s="39"/>
      <c r="G125" s="100" t="s">
        <v>150</v>
      </c>
      <c r="H125" s="64" t="str">
        <f>IF(SUM(H111:H124)&gt;0,SUM(H111:H124),"")</f>
        <v/>
      </c>
      <c r="I125" s="38"/>
      <c r="J125" s="108" t="s">
        <v>150</v>
      </c>
      <c r="K125" s="61" t="str">
        <f>IF(SUM(K111:K124)&gt;0,SUM(K111:K124),"")</f>
        <v/>
      </c>
      <c r="L125" s="57"/>
    </row>
    <row r="126" spans="3:16" ht="5.4" customHeight="1" x14ac:dyDescent="0.25">
      <c r="C126" s="9"/>
      <c r="D126" s="9"/>
      <c r="E126" s="9"/>
      <c r="F126" s="58"/>
      <c r="G126" s="58"/>
      <c r="H126" s="56"/>
      <c r="I126" s="59"/>
      <c r="J126" s="59"/>
      <c r="K126" s="50"/>
      <c r="L126" s="57"/>
    </row>
    <row r="127" spans="3:16" ht="16.850000000000001" customHeight="1" x14ac:dyDescent="0.25">
      <c r="K127" s="55" t="s">
        <v>10</v>
      </c>
      <c r="L127" s="60" t="str">
        <f>IF(SUM(H125:K125)&gt;0,SUM(H125:K125),"")</f>
        <v/>
      </c>
    </row>
    <row r="128" spans="3:16" x14ac:dyDescent="0.25">
      <c r="O128" s="1"/>
    </row>
    <row r="129" spans="2:15" x14ac:dyDescent="0.25">
      <c r="H129" s="12"/>
      <c r="J129" s="12"/>
      <c r="K129" s="12"/>
    </row>
    <row r="131" spans="2:15" ht="15.75" x14ac:dyDescent="0.3">
      <c r="B131" s="3" t="s">
        <v>0</v>
      </c>
      <c r="I131" s="165"/>
      <c r="J131" s="165"/>
      <c r="K131" s="44"/>
      <c r="L131" s="6" t="s">
        <v>82</v>
      </c>
    </row>
    <row r="132" spans="2:15" x14ac:dyDescent="0.25">
      <c r="I132" s="166"/>
      <c r="J132" s="166"/>
      <c r="K132" s="45"/>
    </row>
    <row r="133" spans="2:15" x14ac:dyDescent="0.25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5" spans="2:15" ht="16.850000000000001" customHeight="1" x14ac:dyDescent="0.25">
      <c r="B135" s="1" t="s">
        <v>83</v>
      </c>
    </row>
    <row r="136" spans="2:15" ht="14.4" customHeight="1" x14ac:dyDescent="0.25">
      <c r="B136" s="22" t="s">
        <v>84</v>
      </c>
      <c r="C136" s="9"/>
      <c r="D136" s="9"/>
      <c r="E136" s="9"/>
      <c r="F136" s="9"/>
      <c r="G136" s="9"/>
      <c r="H136" s="9"/>
      <c r="I136" s="163" t="s">
        <v>8</v>
      </c>
      <c r="J136" s="149" t="s">
        <v>152</v>
      </c>
      <c r="K136" s="157" t="s">
        <v>9</v>
      </c>
      <c r="L136" s="158"/>
    </row>
    <row r="137" spans="2:15" ht="16.2" customHeight="1" x14ac:dyDescent="0.25">
      <c r="D137" s="167" t="s">
        <v>85</v>
      </c>
      <c r="E137" s="167"/>
      <c r="F137" s="125" t="s">
        <v>158</v>
      </c>
      <c r="G137" s="138" t="s">
        <v>159</v>
      </c>
      <c r="H137" s="50"/>
      <c r="I137" s="164"/>
      <c r="J137" s="150"/>
      <c r="K137" s="159"/>
      <c r="L137" s="160"/>
    </row>
    <row r="138" spans="2:15" ht="13.75" thickBot="1" x14ac:dyDescent="0.3">
      <c r="B138" s="169"/>
      <c r="C138" s="169"/>
      <c r="D138" s="20" t="s">
        <v>86</v>
      </c>
      <c r="E138" s="109"/>
      <c r="F138" s="110"/>
      <c r="G138" s="131"/>
      <c r="H138" s="51"/>
      <c r="J138" s="55"/>
      <c r="O138" s="12"/>
    </row>
    <row r="139" spans="2:15" ht="20" customHeight="1" x14ac:dyDescent="0.25">
      <c r="C139" s="91"/>
      <c r="D139" s="202"/>
      <c r="E139" s="201"/>
      <c r="F139" s="130"/>
      <c r="G139" s="84"/>
      <c r="H139" s="127"/>
      <c r="I139" s="31">
        <v>1</v>
      </c>
      <c r="J139" s="139" t="str">
        <f t="shared" ref="J139:J151" si="8">IF(G139=0,"",G139*I139)</f>
        <v/>
      </c>
      <c r="K139" s="147"/>
      <c r="L139" s="148"/>
    </row>
    <row r="140" spans="2:15" ht="20" customHeight="1" x14ac:dyDescent="0.25">
      <c r="D140" s="177"/>
      <c r="E140" s="178"/>
      <c r="F140" s="128"/>
      <c r="G140" s="79"/>
      <c r="H140" s="127"/>
      <c r="I140" s="31">
        <v>1</v>
      </c>
      <c r="J140" s="139" t="str">
        <f t="shared" si="8"/>
        <v/>
      </c>
      <c r="K140" s="147"/>
      <c r="L140" s="148"/>
    </row>
    <row r="141" spans="2:15" ht="20" customHeight="1" x14ac:dyDescent="0.25">
      <c r="D141" s="177"/>
      <c r="E141" s="178"/>
      <c r="F141" s="128"/>
      <c r="G141" s="124"/>
      <c r="H141" s="87"/>
      <c r="I141" s="31">
        <v>1</v>
      </c>
      <c r="J141" s="139" t="str">
        <f t="shared" si="8"/>
        <v/>
      </c>
      <c r="K141" s="147"/>
      <c r="L141" s="148"/>
    </row>
    <row r="142" spans="2:15" ht="20" customHeight="1" x14ac:dyDescent="0.25">
      <c r="B142" s="205"/>
      <c r="D142" s="177"/>
      <c r="E142" s="178"/>
      <c r="F142" s="128"/>
      <c r="G142" s="124"/>
      <c r="H142" s="87"/>
      <c r="I142" s="31">
        <v>1</v>
      </c>
      <c r="J142" s="139" t="str">
        <f t="shared" si="8"/>
        <v/>
      </c>
      <c r="K142" s="147"/>
      <c r="L142" s="148"/>
    </row>
    <row r="143" spans="2:15" ht="20" customHeight="1" x14ac:dyDescent="0.25">
      <c r="B143" s="205"/>
      <c r="D143" s="177"/>
      <c r="E143" s="178"/>
      <c r="F143" s="128"/>
      <c r="G143" s="124"/>
      <c r="H143" s="87"/>
      <c r="I143" s="31">
        <v>1</v>
      </c>
      <c r="J143" s="139" t="str">
        <f t="shared" si="8"/>
        <v/>
      </c>
      <c r="K143" s="147"/>
      <c r="L143" s="148"/>
    </row>
    <row r="144" spans="2:15" ht="20" customHeight="1" thickBot="1" x14ac:dyDescent="0.3">
      <c r="B144" s="205"/>
      <c r="D144" s="198"/>
      <c r="E144" s="199"/>
      <c r="F144" s="132"/>
      <c r="G144" s="126"/>
      <c r="H144" s="87"/>
      <c r="I144" s="31">
        <v>1</v>
      </c>
      <c r="J144" s="139" t="str">
        <f t="shared" si="8"/>
        <v/>
      </c>
      <c r="K144" s="147"/>
      <c r="L144" s="148"/>
    </row>
    <row r="145" spans="2:12" ht="13.75" thickBot="1" x14ac:dyDescent="0.3">
      <c r="B145" s="205"/>
      <c r="D145" s="21" t="s">
        <v>87</v>
      </c>
      <c r="E145" s="12"/>
      <c r="F145" s="129"/>
      <c r="G145" s="133"/>
      <c r="H145" s="65"/>
      <c r="I145" s="32"/>
      <c r="J145" s="12"/>
      <c r="K145" s="12"/>
      <c r="L145" s="33"/>
    </row>
    <row r="146" spans="2:12" ht="20" customHeight="1" x14ac:dyDescent="0.25">
      <c r="D146" s="200"/>
      <c r="E146" s="201"/>
      <c r="F146" s="130"/>
      <c r="G146" s="134"/>
      <c r="H146" s="87"/>
      <c r="I146" s="31">
        <v>1.3</v>
      </c>
      <c r="J146" s="139" t="str">
        <f t="shared" si="8"/>
        <v/>
      </c>
      <c r="K146" s="147"/>
      <c r="L146" s="148"/>
    </row>
    <row r="147" spans="2:12" ht="20" customHeight="1" x14ac:dyDescent="0.25">
      <c r="D147" s="177"/>
      <c r="E147" s="178"/>
      <c r="F147" s="128"/>
      <c r="G147" s="124"/>
      <c r="H147" s="87"/>
      <c r="I147" s="31">
        <v>1.3</v>
      </c>
      <c r="J147" s="139" t="str">
        <f t="shared" si="8"/>
        <v/>
      </c>
      <c r="K147" s="147"/>
      <c r="L147" s="148"/>
    </row>
    <row r="148" spans="2:12" ht="20" customHeight="1" x14ac:dyDescent="0.25">
      <c r="D148" s="177"/>
      <c r="E148" s="178"/>
      <c r="F148" s="128"/>
      <c r="G148" s="79"/>
      <c r="H148" s="127"/>
      <c r="I148" s="31">
        <v>1.3</v>
      </c>
      <c r="J148" s="139" t="str">
        <f t="shared" si="8"/>
        <v/>
      </c>
      <c r="K148" s="147"/>
      <c r="L148" s="148"/>
    </row>
    <row r="149" spans="2:12" ht="20" customHeight="1" x14ac:dyDescent="0.25">
      <c r="D149" s="177"/>
      <c r="E149" s="178"/>
      <c r="F149" s="128"/>
      <c r="G149" s="124"/>
      <c r="H149" s="87"/>
      <c r="I149" s="31">
        <v>1.3</v>
      </c>
      <c r="J149" s="139" t="str">
        <f t="shared" si="8"/>
        <v/>
      </c>
      <c r="K149" s="147"/>
      <c r="L149" s="148"/>
    </row>
    <row r="150" spans="2:12" ht="20" customHeight="1" x14ac:dyDescent="0.25">
      <c r="D150" s="177"/>
      <c r="E150" s="178"/>
      <c r="F150" s="128"/>
      <c r="G150" s="124"/>
      <c r="H150" s="87"/>
      <c r="I150" s="31">
        <v>1.3</v>
      </c>
      <c r="J150" s="139" t="str">
        <f t="shared" si="8"/>
        <v/>
      </c>
      <c r="K150" s="147"/>
      <c r="L150" s="148"/>
    </row>
    <row r="151" spans="2:12" ht="20" customHeight="1" thickBot="1" x14ac:dyDescent="0.3">
      <c r="D151" s="198"/>
      <c r="E151" s="199"/>
      <c r="F151" s="132"/>
      <c r="G151" s="107"/>
      <c r="H151" s="127"/>
      <c r="I151" s="31">
        <v>1.3</v>
      </c>
      <c r="J151" s="139" t="str">
        <f t="shared" si="8"/>
        <v/>
      </c>
      <c r="K151" s="152"/>
      <c r="L151" s="152"/>
    </row>
    <row r="152" spans="2:12" ht="20" customHeight="1" x14ac:dyDescent="0.25">
      <c r="D152" s="88"/>
      <c r="E152" s="88"/>
      <c r="G152" s="88"/>
      <c r="H152" s="52"/>
      <c r="I152" s="11" t="s">
        <v>10</v>
      </c>
      <c r="J152" s="40" t="str">
        <f>IF(SUM(J139:J151)&gt;0,SUM(J139:J151),"")</f>
        <v/>
      </c>
      <c r="K152" s="151"/>
      <c r="L152" s="151"/>
    </row>
    <row r="153" spans="2:12" x14ac:dyDescent="0.25">
      <c r="B153" s="1" t="s">
        <v>88</v>
      </c>
      <c r="H153" s="52"/>
    </row>
    <row r="154" spans="2:12" ht="13.95" customHeight="1" x14ac:dyDescent="0.25">
      <c r="F154" s="168" t="s">
        <v>146</v>
      </c>
      <c r="G154" s="171" t="s">
        <v>159</v>
      </c>
      <c r="H154" s="53"/>
      <c r="I154" s="170" t="s">
        <v>151</v>
      </c>
      <c r="J154" s="170" t="s">
        <v>152</v>
      </c>
      <c r="K154" s="157" t="s">
        <v>9</v>
      </c>
      <c r="L154" s="158"/>
    </row>
    <row r="155" spans="2:12" ht="13.75" thickBot="1" x14ac:dyDescent="0.3">
      <c r="F155" s="168"/>
      <c r="G155" s="172"/>
      <c r="H155" s="53"/>
      <c r="I155" s="170"/>
      <c r="J155" s="170"/>
      <c r="K155" s="159"/>
      <c r="L155" s="160"/>
    </row>
    <row r="156" spans="2:12" ht="20" customHeight="1" x14ac:dyDescent="0.25">
      <c r="C156" s="13" t="s">
        <v>89</v>
      </c>
      <c r="D156" s="9"/>
      <c r="E156" s="74"/>
      <c r="F156" s="112"/>
      <c r="G156" s="84"/>
      <c r="H156" s="66">
        <f>IF(F156&gt;0.9,"50",)</f>
        <v>0</v>
      </c>
      <c r="I156" s="29">
        <v>50</v>
      </c>
      <c r="J156" s="140" t="str">
        <f>IF(H156=0,"",F156*H156+G156/2)</f>
        <v/>
      </c>
      <c r="K156" s="153"/>
      <c r="L156" s="154"/>
    </row>
    <row r="157" spans="2:12" ht="20" customHeight="1" x14ac:dyDescent="0.25">
      <c r="C157" s="9" t="s">
        <v>90</v>
      </c>
      <c r="D157" s="9"/>
      <c r="E157" s="9"/>
      <c r="F157" s="82"/>
      <c r="G157" s="79"/>
      <c r="H157" s="66">
        <f>IF(F157&gt;0.9,"40",)</f>
        <v>0</v>
      </c>
      <c r="I157" s="29">
        <v>40</v>
      </c>
      <c r="J157" s="140" t="str">
        <f>IF(H157=0,"",F157*H157+G157/2)</f>
        <v/>
      </c>
      <c r="K157" s="153"/>
      <c r="L157" s="154"/>
    </row>
    <row r="158" spans="2:12" ht="20" customHeight="1" x14ac:dyDescent="0.25">
      <c r="C158" s="9" t="s">
        <v>91</v>
      </c>
      <c r="D158" s="9"/>
      <c r="E158" s="9"/>
      <c r="F158" s="82"/>
      <c r="G158" s="69"/>
      <c r="H158" s="111">
        <f>IF(F158&gt;0.9,"30",)</f>
        <v>0</v>
      </c>
      <c r="I158" s="29">
        <v>30</v>
      </c>
      <c r="J158" s="140" t="str">
        <f t="shared" ref="J158:J167" si="9">IF(H158=0,"",F158*H158+G158/2)</f>
        <v/>
      </c>
      <c r="K158" s="153"/>
      <c r="L158" s="154"/>
    </row>
    <row r="159" spans="2:12" ht="20" customHeight="1" x14ac:dyDescent="0.25">
      <c r="C159" s="9" t="s">
        <v>80</v>
      </c>
      <c r="D159" s="9"/>
      <c r="E159" s="9"/>
      <c r="F159" s="82"/>
      <c r="G159" s="69"/>
      <c r="H159" s="111">
        <f>IF(F159&gt;0.9,"20",)</f>
        <v>0</v>
      </c>
      <c r="I159" s="29">
        <v>20</v>
      </c>
      <c r="J159" s="140" t="str">
        <f t="shared" si="9"/>
        <v/>
      </c>
      <c r="K159" s="153"/>
      <c r="L159" s="154"/>
    </row>
    <row r="160" spans="2:12" ht="20" customHeight="1" x14ac:dyDescent="0.25">
      <c r="C160" s="9" t="s">
        <v>92</v>
      </c>
      <c r="D160" s="9"/>
      <c r="E160" s="9"/>
      <c r="F160" s="82"/>
      <c r="G160" s="69"/>
      <c r="H160" s="111">
        <f>IF(F160&gt;0.9,"15",)</f>
        <v>0</v>
      </c>
      <c r="I160" s="29">
        <v>15</v>
      </c>
      <c r="J160" s="140" t="str">
        <f t="shared" si="9"/>
        <v/>
      </c>
      <c r="K160" s="153"/>
      <c r="L160" s="154"/>
    </row>
    <row r="161" spans="2:12" ht="20" customHeight="1" x14ac:dyDescent="0.25">
      <c r="C161" s="9" t="s">
        <v>93</v>
      </c>
      <c r="D161" s="9"/>
      <c r="E161" s="9"/>
      <c r="F161" s="82"/>
      <c r="G161" s="69"/>
      <c r="H161" s="111">
        <f>IF(F161&gt;0.9,"10",)</f>
        <v>0</v>
      </c>
      <c r="I161" s="29">
        <v>10</v>
      </c>
      <c r="J161" s="140" t="str">
        <f t="shared" si="9"/>
        <v/>
      </c>
      <c r="K161" s="153"/>
      <c r="L161" s="154"/>
    </row>
    <row r="162" spans="2:12" ht="20" customHeight="1" x14ac:dyDescent="0.25">
      <c r="C162" s="9" t="s">
        <v>94</v>
      </c>
      <c r="D162" s="9"/>
      <c r="E162" s="9"/>
      <c r="F162" s="82"/>
      <c r="G162" s="79"/>
      <c r="H162" s="66">
        <f>IF(F162&gt;0.9,"5",)</f>
        <v>0</v>
      </c>
      <c r="I162" s="29">
        <v>5</v>
      </c>
      <c r="J162" s="140" t="str">
        <f t="shared" si="9"/>
        <v/>
      </c>
      <c r="K162" s="153"/>
      <c r="L162" s="154"/>
    </row>
    <row r="163" spans="2:12" ht="20" customHeight="1" x14ac:dyDescent="0.25">
      <c r="C163" s="9" t="s">
        <v>95</v>
      </c>
      <c r="D163" s="9"/>
      <c r="E163" s="9"/>
      <c r="F163" s="82"/>
      <c r="G163" s="79"/>
      <c r="H163" s="66">
        <f>IF(F163&gt;0.9,"35",)</f>
        <v>0</v>
      </c>
      <c r="I163" s="29">
        <v>35</v>
      </c>
      <c r="J163" s="140" t="str">
        <f t="shared" si="9"/>
        <v/>
      </c>
      <c r="K163" s="153"/>
      <c r="L163" s="154"/>
    </row>
    <row r="164" spans="2:12" ht="20" customHeight="1" x14ac:dyDescent="0.25">
      <c r="C164" s="9" t="s">
        <v>96</v>
      </c>
      <c r="D164" s="9"/>
      <c r="E164" s="9"/>
      <c r="F164" s="82"/>
      <c r="G164" s="69"/>
      <c r="H164" s="111">
        <f>IF(F164&gt;0.9,"30",)</f>
        <v>0</v>
      </c>
      <c r="I164" s="29">
        <v>30</v>
      </c>
      <c r="J164" s="140" t="str">
        <f t="shared" si="9"/>
        <v/>
      </c>
      <c r="K164" s="153"/>
      <c r="L164" s="154"/>
    </row>
    <row r="165" spans="2:12" ht="20" customHeight="1" x14ac:dyDescent="0.25">
      <c r="C165" s="9" t="s">
        <v>99</v>
      </c>
      <c r="D165" s="9"/>
      <c r="E165" s="9"/>
      <c r="F165" s="82"/>
      <c r="G165" s="79"/>
      <c r="H165" s="66">
        <f>IF(F165&gt;0.9,"10",)</f>
        <v>0</v>
      </c>
      <c r="I165" s="29">
        <v>10</v>
      </c>
      <c r="J165" s="140" t="str">
        <f t="shared" si="9"/>
        <v/>
      </c>
      <c r="K165" s="153"/>
      <c r="L165" s="154"/>
    </row>
    <row r="166" spans="2:12" ht="20" customHeight="1" x14ac:dyDescent="0.25">
      <c r="C166" s="9" t="s">
        <v>98</v>
      </c>
      <c r="D166" s="9"/>
      <c r="E166" s="9"/>
      <c r="F166" s="82"/>
      <c r="G166" s="79"/>
      <c r="H166" s="66">
        <f>IF(F166&gt;0.9,"10",)</f>
        <v>0</v>
      </c>
      <c r="I166" s="29">
        <v>10</v>
      </c>
      <c r="J166" s="140" t="str">
        <f t="shared" si="9"/>
        <v/>
      </c>
      <c r="K166" s="153"/>
      <c r="L166" s="154"/>
    </row>
    <row r="167" spans="2:12" ht="20" customHeight="1" thickBot="1" x14ac:dyDescent="0.3">
      <c r="C167" s="9" t="s">
        <v>97</v>
      </c>
      <c r="D167" s="9"/>
      <c r="E167" s="74"/>
      <c r="F167" s="99"/>
      <c r="G167" s="107"/>
      <c r="H167" s="66">
        <f>IF(F167&gt;0.9,"20",)</f>
        <v>0</v>
      </c>
      <c r="I167" s="29">
        <v>20</v>
      </c>
      <c r="J167" s="140" t="str">
        <f t="shared" si="9"/>
        <v/>
      </c>
      <c r="K167" s="155"/>
      <c r="L167" s="155"/>
    </row>
    <row r="168" spans="2:12" ht="20" customHeight="1" x14ac:dyDescent="0.25">
      <c r="F168" s="88"/>
      <c r="G168" s="88"/>
      <c r="I168" s="11" t="s">
        <v>10</v>
      </c>
      <c r="J168" s="41">
        <f>SUM(J156:J167)</f>
        <v>0</v>
      </c>
      <c r="K168" s="156"/>
      <c r="L168" s="156"/>
    </row>
    <row r="174" spans="2:12" ht="15.75" x14ac:dyDescent="0.3">
      <c r="B174" s="3" t="s">
        <v>0</v>
      </c>
      <c r="I174" s="165"/>
      <c r="J174" s="165"/>
      <c r="K174" s="44"/>
      <c r="L174" s="6" t="s">
        <v>101</v>
      </c>
    </row>
    <row r="175" spans="2:12" x14ac:dyDescent="0.25">
      <c r="I175" s="166"/>
      <c r="J175" s="166"/>
      <c r="K175" s="45"/>
    </row>
    <row r="176" spans="2:12" x14ac:dyDescent="0.2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</row>
    <row r="179" spans="2:12" ht="13.95" customHeight="1" x14ac:dyDescent="0.25">
      <c r="B179" s="1" t="s">
        <v>102</v>
      </c>
      <c r="I179" s="163" t="s">
        <v>8</v>
      </c>
      <c r="J179" s="149" t="s">
        <v>152</v>
      </c>
      <c r="K179" s="157" t="s">
        <v>9</v>
      </c>
      <c r="L179" s="158"/>
    </row>
    <row r="180" spans="2:12" ht="13.75" thickBot="1" x14ac:dyDescent="0.3">
      <c r="B180" s="1" t="s">
        <v>103</v>
      </c>
      <c r="G180" s="113" t="s">
        <v>32</v>
      </c>
      <c r="H180" s="7"/>
      <c r="I180" s="164"/>
      <c r="J180" s="150"/>
      <c r="K180" s="159"/>
      <c r="L180" s="160"/>
    </row>
    <row r="181" spans="2:12" ht="20" customHeight="1" x14ac:dyDescent="0.25">
      <c r="C181" s="9" t="s">
        <v>104</v>
      </c>
      <c r="D181" s="9"/>
      <c r="E181" s="9"/>
      <c r="F181" s="74"/>
      <c r="G181" s="73"/>
      <c r="H181" s="71"/>
      <c r="I181" s="17">
        <v>100</v>
      </c>
      <c r="J181" s="47" t="str">
        <f t="shared" ref="J181:J191" si="10">IF(G181=0,"",G181*I181)</f>
        <v/>
      </c>
      <c r="K181" s="147"/>
      <c r="L181" s="148"/>
    </row>
    <row r="182" spans="2:12" ht="20" customHeight="1" x14ac:dyDescent="0.25">
      <c r="C182" s="9" t="s">
        <v>105</v>
      </c>
      <c r="D182" s="9"/>
      <c r="E182" s="9"/>
      <c r="F182" s="9"/>
      <c r="G182" s="81"/>
      <c r="H182" s="87"/>
      <c r="I182" s="17">
        <v>75</v>
      </c>
      <c r="J182" s="47" t="str">
        <f t="shared" si="10"/>
        <v/>
      </c>
      <c r="K182" s="147"/>
      <c r="L182" s="148"/>
    </row>
    <row r="183" spans="2:12" ht="20" customHeight="1" x14ac:dyDescent="0.25">
      <c r="C183" s="9" t="s">
        <v>106</v>
      </c>
      <c r="D183" s="9"/>
      <c r="E183" s="9"/>
      <c r="F183" s="9"/>
      <c r="G183" s="81"/>
      <c r="H183" s="63"/>
      <c r="I183" s="17">
        <v>50</v>
      </c>
      <c r="J183" s="47" t="str">
        <f t="shared" si="10"/>
        <v/>
      </c>
      <c r="K183" s="147"/>
      <c r="L183" s="148"/>
    </row>
    <row r="184" spans="2:12" ht="20" customHeight="1" x14ac:dyDescent="0.25">
      <c r="C184" s="9" t="s">
        <v>95</v>
      </c>
      <c r="D184" s="9"/>
      <c r="E184" s="9"/>
      <c r="F184" s="9"/>
      <c r="G184" s="81"/>
      <c r="H184" s="63"/>
      <c r="I184" s="17">
        <v>50</v>
      </c>
      <c r="J184" s="47" t="str">
        <f t="shared" si="10"/>
        <v/>
      </c>
      <c r="K184" s="147"/>
      <c r="L184" s="148"/>
    </row>
    <row r="185" spans="2:12" ht="20" customHeight="1" x14ac:dyDescent="0.25">
      <c r="C185" s="9" t="s">
        <v>107</v>
      </c>
      <c r="D185" s="9"/>
      <c r="E185" s="9"/>
      <c r="F185" s="74"/>
      <c r="G185" s="89"/>
      <c r="H185" s="63"/>
      <c r="I185" s="17">
        <v>20</v>
      </c>
      <c r="J185" s="47" t="str">
        <f t="shared" si="10"/>
        <v/>
      </c>
      <c r="K185" s="147"/>
      <c r="L185" s="148"/>
    </row>
    <row r="186" spans="2:12" ht="20" customHeight="1" x14ac:dyDescent="0.25">
      <c r="C186" s="9" t="s">
        <v>72</v>
      </c>
      <c r="D186" s="9"/>
      <c r="E186" s="9"/>
      <c r="F186" s="9"/>
      <c r="G186" s="81"/>
      <c r="H186" s="63"/>
      <c r="I186" s="17">
        <v>20</v>
      </c>
      <c r="J186" s="47" t="str">
        <f t="shared" si="10"/>
        <v/>
      </c>
      <c r="K186" s="147"/>
      <c r="L186" s="148"/>
    </row>
    <row r="187" spans="2:12" ht="20" customHeight="1" x14ac:dyDescent="0.25">
      <c r="C187" s="9" t="s">
        <v>108</v>
      </c>
      <c r="D187" s="9"/>
      <c r="E187" s="9"/>
      <c r="F187" s="74"/>
      <c r="G187" s="89"/>
      <c r="H187" s="63"/>
      <c r="I187" s="17">
        <v>15</v>
      </c>
      <c r="J187" s="47" t="str">
        <f t="shared" si="10"/>
        <v/>
      </c>
      <c r="K187" s="147"/>
      <c r="L187" s="148"/>
    </row>
    <row r="188" spans="2:12" ht="20" customHeight="1" x14ac:dyDescent="0.25">
      <c r="C188" s="9" t="s">
        <v>77</v>
      </c>
      <c r="D188" s="9"/>
      <c r="E188" s="9"/>
      <c r="F188" s="74"/>
      <c r="G188" s="83"/>
      <c r="H188" s="87"/>
      <c r="I188" s="17">
        <v>10</v>
      </c>
      <c r="J188" s="47" t="str">
        <f t="shared" si="10"/>
        <v/>
      </c>
      <c r="K188" s="147"/>
      <c r="L188" s="148"/>
    </row>
    <row r="189" spans="2:12" ht="20" customHeight="1" x14ac:dyDescent="0.25">
      <c r="C189" s="9" t="s">
        <v>109</v>
      </c>
      <c r="D189" s="9"/>
      <c r="E189" s="9"/>
      <c r="F189" s="74"/>
      <c r="G189" s="83"/>
      <c r="H189" s="87"/>
      <c r="I189" s="17">
        <v>10</v>
      </c>
      <c r="J189" s="47" t="str">
        <f t="shared" si="10"/>
        <v/>
      </c>
      <c r="K189" s="147"/>
      <c r="L189" s="148"/>
    </row>
    <row r="190" spans="2:12" ht="20" customHeight="1" x14ac:dyDescent="0.25">
      <c r="C190" s="9" t="s">
        <v>110</v>
      </c>
      <c r="D190" s="9"/>
      <c r="E190" s="9"/>
      <c r="F190" s="74"/>
      <c r="G190" s="89"/>
      <c r="H190" s="63"/>
      <c r="I190" s="17">
        <v>5</v>
      </c>
      <c r="J190" s="47" t="str">
        <f t="shared" si="10"/>
        <v/>
      </c>
      <c r="K190" s="147"/>
      <c r="L190" s="148"/>
    </row>
    <row r="191" spans="2:12" ht="20" customHeight="1" thickBot="1" x14ac:dyDescent="0.3">
      <c r="C191" s="9" t="s">
        <v>80</v>
      </c>
      <c r="D191" s="9"/>
      <c r="E191" s="9"/>
      <c r="F191" s="74"/>
      <c r="G191" s="90"/>
      <c r="H191" s="87"/>
      <c r="I191" s="17">
        <v>3</v>
      </c>
      <c r="J191" s="47" t="str">
        <f t="shared" si="10"/>
        <v/>
      </c>
      <c r="K191" s="152"/>
      <c r="L191" s="152"/>
    </row>
    <row r="192" spans="2:12" ht="20" customHeight="1" x14ac:dyDescent="0.25">
      <c r="C192" s="9"/>
      <c r="D192" s="9"/>
      <c r="E192" s="9"/>
      <c r="F192" s="9"/>
      <c r="G192" s="75"/>
      <c r="H192" s="9"/>
      <c r="I192" s="11" t="s">
        <v>10</v>
      </c>
      <c r="J192" s="40" t="str">
        <f>IF(SUM(J181:J191)&gt;0,SUM(J181:J191),"")</f>
        <v/>
      </c>
      <c r="K192" s="151"/>
      <c r="L192" s="151"/>
    </row>
    <row r="195" spans="2:12" ht="13.95" customHeight="1" x14ac:dyDescent="0.25">
      <c r="B195" s="1" t="s">
        <v>111</v>
      </c>
      <c r="G195" s="15" t="s">
        <v>161</v>
      </c>
      <c r="I195" s="163" t="s">
        <v>8</v>
      </c>
      <c r="J195" s="149" t="s">
        <v>152</v>
      </c>
      <c r="K195" s="157" t="s">
        <v>9</v>
      </c>
      <c r="L195" s="158"/>
    </row>
    <row r="196" spans="2:12" ht="13.95" customHeight="1" thickBot="1" x14ac:dyDescent="0.3">
      <c r="E196" s="15"/>
      <c r="F196" s="113" t="s">
        <v>155</v>
      </c>
      <c r="G196" s="15" t="s">
        <v>162</v>
      </c>
      <c r="H196" s="15"/>
      <c r="I196" s="164"/>
      <c r="J196" s="150"/>
      <c r="K196" s="159"/>
      <c r="L196" s="160"/>
    </row>
    <row r="197" spans="2:12" ht="20" customHeight="1" x14ac:dyDescent="0.25">
      <c r="C197" s="9" t="s">
        <v>112</v>
      </c>
      <c r="D197" s="9"/>
      <c r="E197" s="74"/>
      <c r="F197" s="115"/>
      <c r="G197" s="78"/>
      <c r="H197" s="114"/>
      <c r="I197" s="31">
        <v>50</v>
      </c>
      <c r="J197" s="139" t="str">
        <f t="shared" ref="J197:J207" si="11">IF(G197=0,"",G197*I197)</f>
        <v/>
      </c>
      <c r="K197" s="147"/>
      <c r="L197" s="148"/>
    </row>
    <row r="198" spans="2:12" ht="20" customHeight="1" x14ac:dyDescent="0.25">
      <c r="C198" s="9" t="s">
        <v>113</v>
      </c>
      <c r="D198" s="9"/>
      <c r="E198" s="74"/>
      <c r="F198" s="70"/>
      <c r="G198" s="79"/>
      <c r="H198" s="63"/>
      <c r="I198" s="19">
        <v>25</v>
      </c>
      <c r="J198" s="139" t="str">
        <f t="shared" si="11"/>
        <v/>
      </c>
      <c r="K198" s="147"/>
      <c r="L198" s="148"/>
    </row>
    <row r="199" spans="2:12" ht="20" customHeight="1" x14ac:dyDescent="0.25">
      <c r="C199" s="9" t="s">
        <v>114</v>
      </c>
      <c r="D199" s="9"/>
      <c r="E199" s="74"/>
      <c r="F199" s="70"/>
      <c r="G199" s="79"/>
      <c r="H199" s="63"/>
      <c r="I199" s="19">
        <v>20</v>
      </c>
      <c r="J199" s="139" t="str">
        <f t="shared" si="11"/>
        <v/>
      </c>
      <c r="K199" s="147"/>
      <c r="L199" s="148"/>
    </row>
    <row r="200" spans="2:12" ht="20" customHeight="1" x14ac:dyDescent="0.25">
      <c r="C200" s="9" t="s">
        <v>115</v>
      </c>
      <c r="D200" s="9"/>
      <c r="E200" s="74"/>
      <c r="F200" s="70"/>
      <c r="G200" s="79"/>
      <c r="H200" s="63"/>
      <c r="I200" s="19">
        <v>10</v>
      </c>
      <c r="J200" s="139" t="str">
        <f t="shared" si="11"/>
        <v/>
      </c>
      <c r="K200" s="147"/>
      <c r="L200" s="148"/>
    </row>
    <row r="201" spans="2:12" ht="20" customHeight="1" x14ac:dyDescent="0.25">
      <c r="C201" s="9" t="s">
        <v>116</v>
      </c>
      <c r="D201" s="9"/>
      <c r="E201" s="74"/>
      <c r="F201" s="70"/>
      <c r="G201" s="79"/>
      <c r="H201" s="63"/>
      <c r="I201" s="19">
        <v>3</v>
      </c>
      <c r="J201" s="139" t="str">
        <f t="shared" si="11"/>
        <v/>
      </c>
      <c r="K201" s="147"/>
      <c r="L201" s="148"/>
    </row>
    <row r="202" spans="2:12" ht="20" customHeight="1" x14ac:dyDescent="0.25">
      <c r="C202" s="9" t="s">
        <v>117</v>
      </c>
      <c r="D202" s="9"/>
      <c r="E202" s="74"/>
      <c r="F202" s="70"/>
      <c r="G202" s="79"/>
      <c r="H202" s="63"/>
      <c r="I202" s="19">
        <v>10</v>
      </c>
      <c r="J202" s="139" t="str">
        <f t="shared" si="11"/>
        <v/>
      </c>
      <c r="K202" s="147"/>
      <c r="L202" s="148"/>
    </row>
    <row r="203" spans="2:12" ht="20" customHeight="1" x14ac:dyDescent="0.25">
      <c r="C203" s="9" t="s">
        <v>118</v>
      </c>
      <c r="D203" s="9"/>
      <c r="E203" s="74"/>
      <c r="F203" s="70"/>
      <c r="G203" s="79"/>
      <c r="H203" s="63"/>
      <c r="I203" s="19">
        <v>3</v>
      </c>
      <c r="J203" s="139" t="str">
        <f t="shared" si="11"/>
        <v/>
      </c>
      <c r="K203" s="147"/>
      <c r="L203" s="148"/>
    </row>
    <row r="204" spans="2:12" ht="20" customHeight="1" x14ac:dyDescent="0.25">
      <c r="C204" s="9" t="s">
        <v>119</v>
      </c>
      <c r="D204" s="9"/>
      <c r="E204" s="74"/>
      <c r="F204" s="70"/>
      <c r="G204" s="79"/>
      <c r="H204" s="63"/>
      <c r="I204" s="19">
        <v>3</v>
      </c>
      <c r="J204" s="139" t="str">
        <f t="shared" si="11"/>
        <v/>
      </c>
      <c r="K204" s="147"/>
      <c r="L204" s="148"/>
    </row>
    <row r="205" spans="2:12" ht="20" customHeight="1" x14ac:dyDescent="0.25">
      <c r="C205" s="9" t="s">
        <v>120</v>
      </c>
      <c r="D205" s="9"/>
      <c r="E205" s="74"/>
      <c r="F205" s="70"/>
      <c r="G205" s="79"/>
      <c r="H205" s="63"/>
      <c r="I205" s="19">
        <v>3</v>
      </c>
      <c r="J205" s="139" t="str">
        <f t="shared" si="11"/>
        <v/>
      </c>
      <c r="K205" s="147"/>
      <c r="L205" s="148"/>
    </row>
    <row r="206" spans="2:12" ht="20" customHeight="1" x14ac:dyDescent="0.25">
      <c r="C206" s="9" t="s">
        <v>121</v>
      </c>
      <c r="D206" s="9"/>
      <c r="E206" s="74"/>
      <c r="F206" s="70"/>
      <c r="G206" s="79"/>
      <c r="H206" s="63"/>
      <c r="I206" s="19">
        <v>2</v>
      </c>
      <c r="J206" s="139" t="str">
        <f t="shared" si="11"/>
        <v/>
      </c>
      <c r="K206" s="147"/>
      <c r="L206" s="148"/>
    </row>
    <row r="207" spans="2:12" ht="20" customHeight="1" thickBot="1" x14ac:dyDescent="0.3">
      <c r="C207" s="9" t="s">
        <v>122</v>
      </c>
      <c r="D207" s="9"/>
      <c r="E207" s="74"/>
      <c r="F207" s="99"/>
      <c r="G207" s="85"/>
      <c r="H207" s="63"/>
      <c r="I207" s="19">
        <v>10</v>
      </c>
      <c r="J207" s="139" t="str">
        <f t="shared" si="11"/>
        <v/>
      </c>
      <c r="K207" s="152"/>
      <c r="L207" s="152"/>
    </row>
    <row r="208" spans="2:12" ht="20" customHeight="1" x14ac:dyDescent="0.25">
      <c r="C208" s="9"/>
      <c r="D208" s="9"/>
      <c r="E208" s="9"/>
      <c r="F208" s="75"/>
      <c r="G208" s="13"/>
      <c r="H208" s="13"/>
      <c r="I208" s="11" t="s">
        <v>10</v>
      </c>
      <c r="J208" s="40" t="str">
        <f>IF(SUM(J197:J207)&gt;0,SUM(J197:J207),"")</f>
        <v/>
      </c>
      <c r="K208" s="151"/>
      <c r="L208" s="151"/>
    </row>
    <row r="210" spans="2:12" x14ac:dyDescent="0.25">
      <c r="D210" s="52"/>
    </row>
    <row r="211" spans="2:12" x14ac:dyDescent="0.25">
      <c r="B211" s="23"/>
      <c r="C211" s="12"/>
      <c r="D211" s="12"/>
      <c r="E211" s="12"/>
      <c r="F211" s="12"/>
      <c r="G211" s="12"/>
      <c r="H211" s="12"/>
      <c r="I211" s="12"/>
      <c r="J211" s="12"/>
      <c r="K211" s="12"/>
      <c r="L211" s="12"/>
    </row>
    <row r="212" spans="2:12" x14ac:dyDescent="0.25">
      <c r="B212" s="12"/>
      <c r="C212" s="12"/>
      <c r="D212" s="12"/>
      <c r="E212" s="12"/>
      <c r="F212" s="12"/>
      <c r="G212" s="15"/>
      <c r="H212" s="15"/>
      <c r="I212" s="12"/>
      <c r="J212" s="12"/>
      <c r="K212" s="12"/>
      <c r="L212" s="15"/>
    </row>
    <row r="213" spans="2:12" x14ac:dyDescent="0.25">
      <c r="B213" s="12"/>
      <c r="C213" s="13"/>
      <c r="D213" s="13"/>
      <c r="E213" s="13"/>
      <c r="F213" s="13"/>
      <c r="G213" s="16"/>
      <c r="H213" s="43"/>
      <c r="I213" s="13"/>
      <c r="J213" s="13"/>
      <c r="K213" s="13"/>
      <c r="L213" s="16"/>
    </row>
    <row r="214" spans="2:12" x14ac:dyDescent="0.25">
      <c r="C214" s="12"/>
    </row>
    <row r="215" spans="2:12" x14ac:dyDescent="0.25">
      <c r="C215" s="12"/>
    </row>
    <row r="219" spans="2:12" ht="15.75" x14ac:dyDescent="0.3">
      <c r="B219" s="3" t="s">
        <v>0</v>
      </c>
      <c r="I219" s="165"/>
      <c r="J219" s="165"/>
      <c r="K219" s="44"/>
      <c r="L219" s="6" t="s">
        <v>123</v>
      </c>
    </row>
    <row r="220" spans="2:12" x14ac:dyDescent="0.25">
      <c r="I220" s="166"/>
      <c r="J220" s="166"/>
      <c r="K220" s="45"/>
    </row>
    <row r="221" spans="2:12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</row>
    <row r="224" spans="2:12" ht="13.95" customHeight="1" x14ac:dyDescent="0.25">
      <c r="B224" s="1" t="s">
        <v>124</v>
      </c>
      <c r="I224" s="163" t="s">
        <v>8</v>
      </c>
      <c r="J224" s="149" t="s">
        <v>152</v>
      </c>
      <c r="K224" s="157" t="s">
        <v>9</v>
      </c>
      <c r="L224" s="158"/>
    </row>
    <row r="225" spans="2:12" ht="13.75" thickBot="1" x14ac:dyDescent="0.3">
      <c r="G225" s="7" t="s">
        <v>126</v>
      </c>
      <c r="H225" s="7"/>
      <c r="I225" s="164"/>
      <c r="J225" s="150"/>
      <c r="K225" s="159"/>
      <c r="L225" s="160"/>
    </row>
    <row r="226" spans="2:12" ht="20" customHeight="1" thickBot="1" x14ac:dyDescent="0.3">
      <c r="C226" s="9" t="s">
        <v>125</v>
      </c>
      <c r="D226" s="9"/>
      <c r="E226" s="9"/>
      <c r="F226" s="9"/>
      <c r="G226" s="116"/>
      <c r="H226" s="63"/>
      <c r="I226" s="19">
        <v>3</v>
      </c>
      <c r="J226" s="48" t="str">
        <f t="shared" ref="J226" si="12">IF(G226=0,"",G226*I226)</f>
        <v/>
      </c>
      <c r="K226" s="152"/>
      <c r="L226" s="152"/>
    </row>
    <row r="227" spans="2:12" ht="20" customHeight="1" x14ac:dyDescent="0.25">
      <c r="E227" s="12"/>
      <c r="H227" s="65"/>
      <c r="I227" s="11" t="s">
        <v>10</v>
      </c>
      <c r="J227" s="40" t="str">
        <f>IF(SUM(J226:J226)&gt;0,SUM(J226:J226),"")</f>
        <v/>
      </c>
      <c r="K227" s="56"/>
      <c r="L227" s="12"/>
    </row>
    <row r="228" spans="2:12" x14ac:dyDescent="0.25">
      <c r="D228" s="12"/>
      <c r="E228" s="12"/>
      <c r="H228" s="65"/>
    </row>
    <row r="229" spans="2:12" x14ac:dyDescent="0.25">
      <c r="B229" s="1" t="s">
        <v>127</v>
      </c>
      <c r="H229" s="65"/>
      <c r="J229" s="55"/>
    </row>
    <row r="230" spans="2:12" ht="13.95" customHeight="1" x14ac:dyDescent="0.25">
      <c r="E230" s="12"/>
      <c r="H230" s="65"/>
      <c r="I230" s="163" t="s">
        <v>8</v>
      </c>
      <c r="J230" s="149" t="s">
        <v>152</v>
      </c>
      <c r="K230" s="157" t="s">
        <v>9</v>
      </c>
      <c r="L230" s="158"/>
    </row>
    <row r="231" spans="2:12" ht="13.75" thickBot="1" x14ac:dyDescent="0.3">
      <c r="C231" s="1" t="s">
        <v>129</v>
      </c>
      <c r="F231" s="113" t="s">
        <v>128</v>
      </c>
      <c r="G231" s="15" t="s">
        <v>159</v>
      </c>
      <c r="H231" s="67"/>
      <c r="I231" s="164"/>
      <c r="J231" s="150"/>
      <c r="K231" s="159"/>
      <c r="L231" s="160"/>
    </row>
    <row r="232" spans="2:12" ht="20" customHeight="1" x14ac:dyDescent="0.25">
      <c r="B232" s="25"/>
      <c r="C232" s="26" t="s">
        <v>130</v>
      </c>
      <c r="D232" s="26"/>
      <c r="E232" s="120"/>
      <c r="F232" s="119"/>
      <c r="G232" s="117"/>
      <c r="H232" s="68"/>
      <c r="I232" s="27">
        <v>1</v>
      </c>
      <c r="J232" s="49" t="str">
        <f t="shared" ref="J232:J243" si="13">IF(G232=0,"",G232*I232)</f>
        <v/>
      </c>
      <c r="K232" s="203"/>
      <c r="L232" s="204"/>
    </row>
    <row r="233" spans="2:12" ht="20" customHeight="1" x14ac:dyDescent="0.25">
      <c r="B233" s="25"/>
      <c r="C233" s="26" t="s">
        <v>131</v>
      </c>
      <c r="D233" s="26"/>
      <c r="E233" s="120"/>
      <c r="F233" s="119"/>
      <c r="G233" s="118"/>
      <c r="H233" s="68"/>
      <c r="I233" s="19">
        <v>2</v>
      </c>
      <c r="J233" s="49" t="str">
        <f t="shared" si="13"/>
        <v/>
      </c>
      <c r="K233" s="203"/>
      <c r="L233" s="204"/>
    </row>
    <row r="234" spans="2:12" ht="20" customHeight="1" x14ac:dyDescent="0.25">
      <c r="B234" s="25"/>
      <c r="C234" s="26" t="s">
        <v>132</v>
      </c>
      <c r="D234" s="26"/>
      <c r="E234" s="120"/>
      <c r="F234" s="144"/>
      <c r="G234" s="141"/>
      <c r="H234" s="68"/>
      <c r="I234" s="19">
        <v>1</v>
      </c>
      <c r="J234" s="49" t="str">
        <f t="shared" si="13"/>
        <v/>
      </c>
      <c r="K234" s="203"/>
      <c r="L234" s="204"/>
    </row>
    <row r="235" spans="2:12" ht="20" customHeight="1" x14ac:dyDescent="0.25">
      <c r="B235" s="25"/>
      <c r="C235" s="26" t="s">
        <v>133</v>
      </c>
      <c r="D235" s="26"/>
      <c r="E235" s="120"/>
      <c r="F235" s="119"/>
      <c r="G235" s="118"/>
      <c r="H235" s="68"/>
      <c r="I235" s="19">
        <v>2</v>
      </c>
      <c r="J235" s="49" t="str">
        <f t="shared" si="13"/>
        <v/>
      </c>
      <c r="K235" s="203"/>
      <c r="L235" s="204"/>
    </row>
    <row r="236" spans="2:12" ht="20" customHeight="1" x14ac:dyDescent="0.25">
      <c r="B236" s="25"/>
      <c r="C236" s="35" t="s">
        <v>134</v>
      </c>
      <c r="D236" s="26"/>
      <c r="E236" s="120"/>
      <c r="F236" s="119"/>
      <c r="G236" s="141"/>
      <c r="H236" s="68"/>
      <c r="I236" s="19">
        <v>7</v>
      </c>
      <c r="J236" s="49" t="str">
        <f t="shared" si="13"/>
        <v/>
      </c>
      <c r="K236" s="203"/>
      <c r="L236" s="204"/>
    </row>
    <row r="237" spans="2:12" ht="20" customHeight="1" x14ac:dyDescent="0.25">
      <c r="B237" s="25"/>
      <c r="C237" s="26" t="s">
        <v>135</v>
      </c>
      <c r="D237" s="26"/>
      <c r="E237" s="120"/>
      <c r="F237" s="119"/>
      <c r="G237" s="118"/>
      <c r="H237" s="68"/>
      <c r="I237" s="19">
        <v>4</v>
      </c>
      <c r="J237" s="49" t="str">
        <f t="shared" si="13"/>
        <v/>
      </c>
      <c r="K237" s="203"/>
      <c r="L237" s="204"/>
    </row>
    <row r="238" spans="2:12" ht="20" customHeight="1" x14ac:dyDescent="0.25">
      <c r="B238" s="25"/>
      <c r="C238" s="26" t="s">
        <v>136</v>
      </c>
      <c r="D238" s="26"/>
      <c r="E238" s="120"/>
      <c r="F238" s="119"/>
      <c r="G238" s="141"/>
      <c r="H238" s="68"/>
      <c r="I238" s="19">
        <v>4</v>
      </c>
      <c r="J238" s="49" t="str">
        <f t="shared" si="13"/>
        <v/>
      </c>
      <c r="K238" s="203"/>
      <c r="L238" s="204"/>
    </row>
    <row r="239" spans="2:12" ht="20" customHeight="1" x14ac:dyDescent="0.25">
      <c r="B239" s="25"/>
      <c r="C239" s="161" t="s">
        <v>137</v>
      </c>
      <c r="D239" s="161"/>
      <c r="E239" s="162"/>
      <c r="F239" s="119"/>
      <c r="G239" s="118"/>
      <c r="H239" s="68"/>
      <c r="I239" s="19">
        <v>2</v>
      </c>
      <c r="J239" s="49" t="str">
        <f t="shared" si="13"/>
        <v/>
      </c>
      <c r="K239" s="203"/>
      <c r="L239" s="204"/>
    </row>
    <row r="240" spans="2:12" ht="20" customHeight="1" x14ac:dyDescent="0.25">
      <c r="B240" s="25"/>
      <c r="C240" s="26" t="s">
        <v>140</v>
      </c>
      <c r="D240" s="26"/>
      <c r="E240" s="120"/>
      <c r="F240" s="119"/>
      <c r="G240" s="141"/>
      <c r="H240" s="68"/>
      <c r="I240" s="19">
        <v>1</v>
      </c>
      <c r="J240" s="49" t="str">
        <f t="shared" si="13"/>
        <v/>
      </c>
      <c r="K240" s="203"/>
      <c r="L240" s="204"/>
    </row>
    <row r="241" spans="2:19" ht="25.2" customHeight="1" x14ac:dyDescent="0.25">
      <c r="B241" s="25"/>
      <c r="C241" s="161" t="s">
        <v>149</v>
      </c>
      <c r="D241" s="161"/>
      <c r="E241" s="162"/>
      <c r="F241" s="119"/>
      <c r="G241" s="118"/>
      <c r="H241" s="68"/>
      <c r="I241" s="19">
        <v>1</v>
      </c>
      <c r="J241" s="49" t="str">
        <f t="shared" si="13"/>
        <v/>
      </c>
      <c r="K241" s="203"/>
      <c r="L241" s="204"/>
    </row>
    <row r="242" spans="2:19" ht="25.2" customHeight="1" x14ac:dyDescent="0.25">
      <c r="B242" s="25"/>
      <c r="C242" s="161" t="s">
        <v>148</v>
      </c>
      <c r="D242" s="161"/>
      <c r="E242" s="162"/>
      <c r="F242" s="119"/>
      <c r="G242" s="141"/>
      <c r="H242" s="68"/>
      <c r="I242" s="19">
        <v>3</v>
      </c>
      <c r="J242" s="49" t="str">
        <f t="shared" si="13"/>
        <v/>
      </c>
      <c r="K242" s="203"/>
      <c r="L242" s="204"/>
    </row>
    <row r="243" spans="2:19" ht="20" customHeight="1" thickBot="1" x14ac:dyDescent="0.3">
      <c r="B243" s="25"/>
      <c r="C243" s="26" t="s">
        <v>141</v>
      </c>
      <c r="D243" s="26"/>
      <c r="E243" s="120"/>
      <c r="F243" s="142"/>
      <c r="G243" s="143"/>
      <c r="H243" s="68"/>
      <c r="I243" s="19">
        <v>10</v>
      </c>
      <c r="J243" s="49" t="str">
        <f t="shared" si="13"/>
        <v/>
      </c>
      <c r="K243" s="209"/>
      <c r="L243" s="209"/>
    </row>
    <row r="244" spans="2:19" ht="20" customHeight="1" x14ac:dyDescent="0.25">
      <c r="C244" s="24"/>
      <c r="D244" s="24"/>
      <c r="E244" s="24"/>
      <c r="F244" s="24"/>
      <c r="G244" s="24"/>
      <c r="H244" s="24"/>
      <c r="I244" s="11" t="s">
        <v>10</v>
      </c>
      <c r="J244" s="40" t="str">
        <f>IF(SUM(J232:J243)&gt;0,SUM(J232:J243),"")</f>
        <v/>
      </c>
      <c r="K244" s="210"/>
      <c r="L244" s="210"/>
    </row>
    <row r="246" spans="2:19" ht="15.75" x14ac:dyDescent="0.3">
      <c r="C246" s="3" t="s">
        <v>139</v>
      </c>
    </row>
    <row r="247" spans="2:19" x14ac:dyDescent="0.25">
      <c r="C247" t="s">
        <v>138</v>
      </c>
    </row>
    <row r="249" spans="2:19" ht="20" customHeight="1" x14ac:dyDescent="0.25">
      <c r="I249" s="19" t="s">
        <v>142</v>
      </c>
      <c r="J249" s="135" t="str">
        <f>M249</f>
        <v/>
      </c>
      <c r="K249" s="153"/>
      <c r="L249" s="154"/>
      <c r="M249" s="30" t="str">
        <f>J17</f>
        <v/>
      </c>
      <c r="N249" s="30"/>
      <c r="O249" s="30"/>
      <c r="P249" s="30"/>
      <c r="Q249" s="30"/>
      <c r="R249" s="34"/>
      <c r="S249" s="34"/>
    </row>
    <row r="250" spans="2:19" ht="20" customHeight="1" x14ac:dyDescent="0.25">
      <c r="I250" s="19" t="s">
        <v>143</v>
      </c>
      <c r="J250" s="136">
        <f>SUM(N250:O250:P250:Q250:R250:S250)</f>
        <v>0</v>
      </c>
      <c r="K250" s="153"/>
      <c r="L250" s="154"/>
      <c r="M250" s="30"/>
      <c r="N250" s="30" t="str">
        <f>J32</f>
        <v/>
      </c>
      <c r="O250" s="30" t="str">
        <f>J39</f>
        <v/>
      </c>
      <c r="P250" s="30" t="str">
        <f>J61</f>
        <v/>
      </c>
      <c r="Q250" s="30" t="str">
        <f>J72</f>
        <v/>
      </c>
      <c r="R250" s="42" t="str">
        <f>J107</f>
        <v/>
      </c>
      <c r="S250" s="30" t="str">
        <f>L127</f>
        <v/>
      </c>
    </row>
    <row r="251" spans="2:19" ht="20" customHeight="1" x14ac:dyDescent="0.25">
      <c r="I251" s="19" t="s">
        <v>144</v>
      </c>
      <c r="J251" s="136">
        <f>SUM(N251:O251:P251:Q251:R251)</f>
        <v>0</v>
      </c>
      <c r="K251" s="153"/>
      <c r="L251" s="154"/>
      <c r="M251" s="30"/>
      <c r="N251" s="30" t="str">
        <f>J152</f>
        <v/>
      </c>
      <c r="O251" s="42">
        <f>J168</f>
        <v>0</v>
      </c>
      <c r="P251" s="30" t="str">
        <f>J192</f>
        <v/>
      </c>
      <c r="Q251" s="30" t="str">
        <f>J227</f>
        <v/>
      </c>
      <c r="R251" s="30" t="str">
        <f>J208</f>
        <v/>
      </c>
      <c r="S251" s="34"/>
    </row>
    <row r="252" spans="2:19" ht="20" customHeight="1" x14ac:dyDescent="0.25">
      <c r="I252" s="19" t="s">
        <v>145</v>
      </c>
      <c r="J252" s="135" t="str">
        <f>M252</f>
        <v/>
      </c>
      <c r="K252" s="155"/>
      <c r="L252" s="155"/>
      <c r="M252" s="30" t="str">
        <f>J244</f>
        <v/>
      </c>
      <c r="N252" s="30"/>
      <c r="O252" s="30"/>
      <c r="P252" s="30"/>
      <c r="Q252" s="30"/>
      <c r="R252" s="34"/>
      <c r="S252" s="34"/>
    </row>
    <row r="253" spans="2:19" ht="20" customHeight="1" x14ac:dyDescent="0.25">
      <c r="I253" s="11" t="s">
        <v>147</v>
      </c>
      <c r="J253" s="137">
        <f>SUM(J249:J252)</f>
        <v>0</v>
      </c>
      <c r="K253" s="156"/>
      <c r="L253" s="156"/>
    </row>
  </sheetData>
  <sheetProtection password="DF93" sheet="1" objects="1" scenarios="1"/>
  <mergeCells count="226">
    <mergeCell ref="B142:B145"/>
    <mergeCell ref="F109:F110"/>
    <mergeCell ref="I109:I110"/>
    <mergeCell ref="E8:E9"/>
    <mergeCell ref="K242:L242"/>
    <mergeCell ref="K243:L243"/>
    <mergeCell ref="K244:L244"/>
    <mergeCell ref="K249:L249"/>
    <mergeCell ref="K250:L250"/>
    <mergeCell ref="K105:L105"/>
    <mergeCell ref="K106:L106"/>
    <mergeCell ref="K107:L107"/>
    <mergeCell ref="K139:L139"/>
    <mergeCell ref="K140:L140"/>
    <mergeCell ref="K141:L141"/>
    <mergeCell ref="K95:L95"/>
    <mergeCell ref="K96:L96"/>
    <mergeCell ref="K98:L98"/>
    <mergeCell ref="K99:L99"/>
    <mergeCell ref="K100:L100"/>
    <mergeCell ref="K101:L101"/>
    <mergeCell ref="K102:L102"/>
    <mergeCell ref="K103:L103"/>
    <mergeCell ref="K104:L104"/>
    <mergeCell ref="K233:L233"/>
    <mergeCell ref="K234:L234"/>
    <mergeCell ref="K251:L251"/>
    <mergeCell ref="K151:L151"/>
    <mergeCell ref="K152:L152"/>
    <mergeCell ref="K156:L156"/>
    <mergeCell ref="K157:L157"/>
    <mergeCell ref="K158:L158"/>
    <mergeCell ref="K159:L159"/>
    <mergeCell ref="K160:L160"/>
    <mergeCell ref="K161:L161"/>
    <mergeCell ref="K162:L162"/>
    <mergeCell ref="K184:L184"/>
    <mergeCell ref="K185:L185"/>
    <mergeCell ref="K186:L186"/>
    <mergeCell ref="K187:L187"/>
    <mergeCell ref="K188:L188"/>
    <mergeCell ref="K189:L189"/>
    <mergeCell ref="K190:L190"/>
    <mergeCell ref="K191:L191"/>
    <mergeCell ref="K192:L192"/>
    <mergeCell ref="K39:L39"/>
    <mergeCell ref="K58:L58"/>
    <mergeCell ref="K59:L59"/>
    <mergeCell ref="K60:L60"/>
    <mergeCell ref="K61:L61"/>
    <mergeCell ref="K252:L252"/>
    <mergeCell ref="K253:L253"/>
    <mergeCell ref="K199:L199"/>
    <mergeCell ref="K200:L200"/>
    <mergeCell ref="K201:L201"/>
    <mergeCell ref="K202:L202"/>
    <mergeCell ref="K203:L203"/>
    <mergeCell ref="K204:L204"/>
    <mergeCell ref="K205:L205"/>
    <mergeCell ref="K206:L206"/>
    <mergeCell ref="K207:L207"/>
    <mergeCell ref="K235:L235"/>
    <mergeCell ref="K236:L236"/>
    <mergeCell ref="K237:L237"/>
    <mergeCell ref="K238:L238"/>
    <mergeCell ref="K239:L239"/>
    <mergeCell ref="K240:L240"/>
    <mergeCell ref="K241:L241"/>
    <mergeCell ref="K232:L232"/>
    <mergeCell ref="D151:E151"/>
    <mergeCell ref="K93:L94"/>
    <mergeCell ref="K136:L137"/>
    <mergeCell ref="K154:L155"/>
    <mergeCell ref="K179:L180"/>
    <mergeCell ref="K195:L196"/>
    <mergeCell ref="K224:L225"/>
    <mergeCell ref="K230:L231"/>
    <mergeCell ref="K13:L13"/>
    <mergeCell ref="K14:L14"/>
    <mergeCell ref="K15:L15"/>
    <mergeCell ref="K16:L16"/>
    <mergeCell ref="K17:L17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8:L38"/>
    <mergeCell ref="D144:E144"/>
    <mergeCell ref="D146:E146"/>
    <mergeCell ref="D147:E147"/>
    <mergeCell ref="D148:E148"/>
    <mergeCell ref="D149:E149"/>
    <mergeCell ref="D139:E139"/>
    <mergeCell ref="D140:E140"/>
    <mergeCell ref="D141:E141"/>
    <mergeCell ref="D142:E142"/>
    <mergeCell ref="D143:E143"/>
    <mergeCell ref="I89:J89"/>
    <mergeCell ref="I93:I94"/>
    <mergeCell ref="J93:J94"/>
    <mergeCell ref="G77:L77"/>
    <mergeCell ref="G78:L78"/>
    <mergeCell ref="G79:L79"/>
    <mergeCell ref="G80:L80"/>
    <mergeCell ref="G81:L81"/>
    <mergeCell ref="I174:J174"/>
    <mergeCell ref="G82:L82"/>
    <mergeCell ref="G83:L83"/>
    <mergeCell ref="B87:F87"/>
    <mergeCell ref="G87:L87"/>
    <mergeCell ref="G84:L84"/>
    <mergeCell ref="G85:L85"/>
    <mergeCell ref="B85:F85"/>
    <mergeCell ref="B86:F86"/>
    <mergeCell ref="I88:J88"/>
    <mergeCell ref="K68:L68"/>
    <mergeCell ref="K69:L69"/>
    <mergeCell ref="K70:L70"/>
    <mergeCell ref="K71:L71"/>
    <mergeCell ref="B77:F77"/>
    <mergeCell ref="B78:F78"/>
    <mergeCell ref="B79:F79"/>
    <mergeCell ref="B80:F80"/>
    <mergeCell ref="B81:F81"/>
    <mergeCell ref="K72:L72"/>
    <mergeCell ref="K51:L52"/>
    <mergeCell ref="B54:F54"/>
    <mergeCell ref="B55:F55"/>
    <mergeCell ref="B56:F56"/>
    <mergeCell ref="B57:F57"/>
    <mergeCell ref="I46:J46"/>
    <mergeCell ref="I47:J47"/>
    <mergeCell ref="B53:F53"/>
    <mergeCell ref="I51:I52"/>
    <mergeCell ref="K53:L53"/>
    <mergeCell ref="K54:L54"/>
    <mergeCell ref="K55:L55"/>
    <mergeCell ref="K56:L56"/>
    <mergeCell ref="K57:L57"/>
    <mergeCell ref="K66:L66"/>
    <mergeCell ref="K67:L67"/>
    <mergeCell ref="I195:I196"/>
    <mergeCell ref="J195:J196"/>
    <mergeCell ref="D150:E150"/>
    <mergeCell ref="F22:G22"/>
    <mergeCell ref="F23:G23"/>
    <mergeCell ref="F24:G24"/>
    <mergeCell ref="F25:G25"/>
    <mergeCell ref="F26:G26"/>
    <mergeCell ref="F31:G31"/>
    <mergeCell ref="J51:J52"/>
    <mergeCell ref="B58:F58"/>
    <mergeCell ref="G86:L86"/>
    <mergeCell ref="B82:F82"/>
    <mergeCell ref="B83:F83"/>
    <mergeCell ref="B84:F84"/>
    <mergeCell ref="K142:L142"/>
    <mergeCell ref="K143:L143"/>
    <mergeCell ref="K144:L144"/>
    <mergeCell ref="K31:L31"/>
    <mergeCell ref="K32:L32"/>
    <mergeCell ref="K36:L36"/>
    <mergeCell ref="K37:L37"/>
    <mergeCell ref="I1:J1"/>
    <mergeCell ref="I2:J2"/>
    <mergeCell ref="F21:G21"/>
    <mergeCell ref="I11:I12"/>
    <mergeCell ref="J11:J12"/>
    <mergeCell ref="F27:G27"/>
    <mergeCell ref="F28:G28"/>
    <mergeCell ref="F29:G29"/>
    <mergeCell ref="F30:G30"/>
    <mergeCell ref="K11:L12"/>
    <mergeCell ref="C242:E242"/>
    <mergeCell ref="I230:I231"/>
    <mergeCell ref="C239:E239"/>
    <mergeCell ref="C241:E241"/>
    <mergeCell ref="I219:J219"/>
    <mergeCell ref="I220:J220"/>
    <mergeCell ref="I224:I225"/>
    <mergeCell ref="D137:E137"/>
    <mergeCell ref="I131:J131"/>
    <mergeCell ref="I132:J132"/>
    <mergeCell ref="I136:I137"/>
    <mergeCell ref="F154:F155"/>
    <mergeCell ref="B138:C138"/>
    <mergeCell ref="J136:J137"/>
    <mergeCell ref="I154:I155"/>
    <mergeCell ref="J154:J155"/>
    <mergeCell ref="J179:J180"/>
    <mergeCell ref="I175:J175"/>
    <mergeCell ref="I179:I180"/>
    <mergeCell ref="G154:G155"/>
    <mergeCell ref="B59:F59"/>
    <mergeCell ref="B60:F60"/>
    <mergeCell ref="B61:F61"/>
    <mergeCell ref="B8:C9"/>
    <mergeCell ref="K20:L20"/>
    <mergeCell ref="K35:L35"/>
    <mergeCell ref="K65:L65"/>
    <mergeCell ref="K197:L197"/>
    <mergeCell ref="K198:L198"/>
    <mergeCell ref="J224:J225"/>
    <mergeCell ref="J230:J231"/>
    <mergeCell ref="K208:L208"/>
    <mergeCell ref="K226:L226"/>
    <mergeCell ref="K163:L163"/>
    <mergeCell ref="K164:L164"/>
    <mergeCell ref="K165:L165"/>
    <mergeCell ref="K166:L166"/>
    <mergeCell ref="K167:L167"/>
    <mergeCell ref="K168:L168"/>
    <mergeCell ref="K181:L181"/>
    <mergeCell ref="K182:L182"/>
    <mergeCell ref="K183:L183"/>
    <mergeCell ref="K146:L146"/>
    <mergeCell ref="K147:L147"/>
    <mergeCell ref="K148:L148"/>
    <mergeCell ref="K149:L149"/>
    <mergeCell ref="K150:L150"/>
  </mergeCells>
  <pageMargins left="0.47244094488188981" right="0" top="0.74803149606299213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Perusavustus liite</vt:lpstr>
      <vt:lpstr>'Perusavustus liite'!Tulostusalue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Pasi</dc:creator>
  <cp:lastModifiedBy>Outi Soininen</cp:lastModifiedBy>
  <cp:lastPrinted>2017-02-02T11:25:37Z</cp:lastPrinted>
  <dcterms:created xsi:type="dcterms:W3CDTF">2015-11-25T18:58:55Z</dcterms:created>
  <dcterms:modified xsi:type="dcterms:W3CDTF">2021-01-12T10:38:47Z</dcterms:modified>
</cp:coreProperties>
</file>